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activeTab="2"/>
  </bookViews>
  <sheets>
    <sheet name="決算書" sheetId="1" r:id="rId1"/>
    <sheet name="データ" sheetId="2" r:id="rId2"/>
    <sheet name="出納簿" sheetId="3" r:id="rId3"/>
    <sheet name="会計用紙" sheetId="4" r:id="rId4"/>
  </sheets>
  <definedNames>
    <definedName name="_xlnm._FilterDatabase" localSheetId="2" hidden="1">'出納簿'!$A$2:$L$102</definedName>
    <definedName name="_xlnm.Print_Area" localSheetId="1">'データ'!$A$1:$E$20</definedName>
    <definedName name="_xlnm.Print_Area" localSheetId="0">'決算書'!$A$1:$G$31</definedName>
    <definedName name="_xlnm.Print_Area" localSheetId="2">'出納簿'!$A$1:$K$102</definedName>
    <definedName name="_xlnm.Print_Titles" localSheetId="2">'出納簿'!$2:$2</definedName>
    <definedName name="一般会計項目1" localSheetId="1">'データ'!$B$6:$B$20</definedName>
    <definedName name="県一般会計証書番号">'出納簿'!$I:$I</definedName>
    <definedName name="県一般項目1">'データ'!$B:$B</definedName>
    <definedName name="県一般項目2">'データ'!#REF!</definedName>
    <definedName name="市一般会計項目ナンバー">'データ'!$A:$A</definedName>
    <definedName name="市一般会計証書番号">'出納簿'!$I:$I</definedName>
    <definedName name="市一般項目1">'データ'!$B:$B</definedName>
    <definedName name="市一般項目2">'データ'!#REF!</definedName>
  </definedNames>
  <calcPr fullCalcOnLoad="1"/>
</workbook>
</file>

<file path=xl/sharedStrings.xml><?xml version="1.0" encoding="utf-8"?>
<sst xmlns="http://schemas.openxmlformats.org/spreadsheetml/2006/main" count="99" uniqueCount="86">
  <si>
    <t>残額</t>
  </si>
  <si>
    <t>会議費</t>
  </si>
  <si>
    <t>入金</t>
  </si>
  <si>
    <t>出金</t>
  </si>
  <si>
    <t>【収入】</t>
  </si>
  <si>
    <t>【支出】</t>
  </si>
  <si>
    <t>日付</t>
  </si>
  <si>
    <t>収入</t>
  </si>
  <si>
    <t>支出</t>
  </si>
  <si>
    <t>残高</t>
  </si>
  <si>
    <t>相手先</t>
  </si>
  <si>
    <t>摘要</t>
  </si>
  <si>
    <t>現在の残高</t>
  </si>
  <si>
    <t>収支</t>
  </si>
  <si>
    <t>項目1</t>
  </si>
  <si>
    <t>項目</t>
  </si>
  <si>
    <t>処理日：</t>
  </si>
  <si>
    <t>担当</t>
  </si>
  <si>
    <t>証書番号：</t>
  </si>
  <si>
    <t>摘要</t>
  </si>
  <si>
    <t>金額</t>
  </si>
  <si>
    <t>相手先：</t>
  </si>
  <si>
    <t>摘要：</t>
  </si>
  <si>
    <t>【　収　入　】</t>
  </si>
  <si>
    <t>【　支　出　】</t>
  </si>
  <si>
    <t>収入額</t>
  </si>
  <si>
    <t>支出額</t>
  </si>
  <si>
    <t>差引残額</t>
  </si>
  <si>
    <t>項　　目</t>
  </si>
  <si>
    <t>合　計</t>
  </si>
  <si>
    <t>諸謝金</t>
  </si>
  <si>
    <t>消耗品</t>
  </si>
  <si>
    <t>通信連絡費</t>
  </si>
  <si>
    <t>借用損料代</t>
  </si>
  <si>
    <t>食料費</t>
  </si>
  <si>
    <t>雑費</t>
  </si>
  <si>
    <t>部会長氏名</t>
  </si>
  <si>
    <t>印</t>
  </si>
  <si>
    <t>項目1</t>
  </si>
  <si>
    <t>摘要1</t>
  </si>
  <si>
    <t>専門委員長氏名</t>
  </si>
  <si>
    <t>証書番号</t>
  </si>
  <si>
    <t>出納簿</t>
  </si>
  <si>
    <t>６．借用損料代</t>
  </si>
  <si>
    <t>７．会議費</t>
  </si>
  <si>
    <t>８．食料費</t>
  </si>
  <si>
    <t>９．雑費</t>
  </si>
  <si>
    <t>旅費</t>
  </si>
  <si>
    <t>印刷製本代</t>
  </si>
  <si>
    <t>部会長</t>
  </si>
  <si>
    <t>予算額</t>
  </si>
  <si>
    <t>決算額</t>
  </si>
  <si>
    <t>増減</t>
  </si>
  <si>
    <t>雑収入</t>
  </si>
  <si>
    <t>収1</t>
  </si>
  <si>
    <t>出1</t>
  </si>
  <si>
    <t>出2</t>
  </si>
  <si>
    <t>出3</t>
  </si>
  <si>
    <t>出4</t>
  </si>
  <si>
    <t>出5</t>
  </si>
  <si>
    <t>出6</t>
  </si>
  <si>
    <t>出7</t>
  </si>
  <si>
    <t>出8</t>
  </si>
  <si>
    <t>出9</t>
  </si>
  <si>
    <t>１．諸謝金</t>
  </si>
  <si>
    <t>２．旅費（競技団体関係者）</t>
  </si>
  <si>
    <t>３．印刷製本代</t>
  </si>
  <si>
    <t>４．消耗品費</t>
  </si>
  <si>
    <t>５．通信連絡費</t>
  </si>
  <si>
    <t>＜様式２＞</t>
  </si>
  <si>
    <t>１．競技大会運営費</t>
  </si>
  <si>
    <t>２．大会繰越金</t>
  </si>
  <si>
    <t>３．雑収入</t>
  </si>
  <si>
    <t>収2</t>
  </si>
  <si>
    <t>収3</t>
  </si>
  <si>
    <t>大会繰越金</t>
  </si>
  <si>
    <t>競技大会運営費</t>
  </si>
  <si>
    <t>第　　回秋田市中学校</t>
  </si>
  <si>
    <t>出10</t>
  </si>
  <si>
    <t>事務局返金</t>
  </si>
  <si>
    <t>１０．事務局返金</t>
  </si>
  <si>
    <t xml:space="preserve">   総合体育大会（競技名       大会）会計用紙</t>
  </si>
  <si>
    <t>委員長</t>
  </si>
  <si>
    <t>　　令和   年度第　　回秋田市中学校総合体育大会（           大会）決算書</t>
  </si>
  <si>
    <t>令和　　　年　　月　　日</t>
  </si>
  <si>
    <t>令和  　年度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</si>
</sst>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yyyy&quot;年&quot;m&quot;月&quot;d&quot;日&quot;;@"/>
    <numFmt numFmtId="179" formatCode="[$-411]ggge&quot;年&quot;m&quot;月&quot;d&quot;日&quot;;@\ &quot;現在&quot;"/>
    <numFmt numFmtId="180" formatCode="[$-411]ggge&quot;年&quot;m&quot;月&quot;d&quot;日&quot;\ &quot;現在&quot;"/>
    <numFmt numFmtId="181" formatCode="[$-411]ggge&quot;年&quot;m&quot;月&quot;d&quot;日&quot;\ &quot;現&quot;&quot;在&quot;"/>
    <numFmt numFmtId="182" formatCode="#,##0_);[Red]\(#,##0\)"/>
    <numFmt numFmtId="183" formatCode="&quot;¥&quot;#,##0;\-&quot;¥&quot;#,##0"/>
    <numFmt numFmtId="184" formatCode="&quot;¥&quot;#,##0;[Red]\-&quot;¥&quot;#,##0"/>
    <numFmt numFmtId="185" formatCode="#,##0;[White]\-#,##0"/>
    <numFmt numFmtId="186" formatCode="#,##0;&quot;▲&quot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General\ &quot;円&quot;"/>
    <numFmt numFmtId="192" formatCode="#,##0;&quot;▲ &quot;#,##0"/>
    <numFmt numFmtId="193" formatCode="#,##0\ &quot;円&quot;"/>
    <numFmt numFmtId="194" formatCode="0;&quot;▲ &quot;0"/>
    <numFmt numFmtId="195" formatCode="0_ "/>
    <numFmt numFmtId="196" formatCode="m&quot;月&quot;d&quot;日&quot;;@"/>
    <numFmt numFmtId="197" formatCode="#,##0_ ;[Red]\-#,##0\ "/>
    <numFmt numFmtId="198" formatCode="0_ ;[Red]\-0\ "/>
    <numFmt numFmtId="199" formatCode="yyyy&quot;年&quot;m&quot;月&quot;d&quot;日&quot;;@&quot;現在&quot;"/>
    <numFmt numFmtId="200" formatCode="yyyy&quot;年&quot;m&quot;月&quot;d&quot;日&quot;;&quot;現在&quot;"/>
    <numFmt numFmtId="201" formatCode="yyyy&quot;年&quot;m&quot;月&quot;d&quot;日&quot;&quot;現在&quot;"/>
    <numFmt numFmtId="202" formatCode="#,##0;&quot;△ &quot;#,##0"/>
    <numFmt numFmtId="203" formatCode="#,##0_ \ &quot;円&quot;"/>
    <numFmt numFmtId="204" formatCode="0_);[Red]\(0\)"/>
    <numFmt numFmtId="205" formatCode="#,##0_ &quot;円&quot;"/>
    <numFmt numFmtId="206" formatCode="m/d;@"/>
    <numFmt numFmtId="207" formatCode="#,##0_);[Red]\(#,##0\)&quot;円&quot;"/>
    <numFmt numFmtId="208" formatCode="#,##0_)&quot;円&quot;;[Red]\(#,##0\)"/>
    <numFmt numFmtId="209" formatCode="General&quot;月決算&quot;"/>
    <numFmt numFmtId="210" formatCode="[$-411]ggge&quot;年&quot;m&quot;月&quot;d&quot;日&quot;&quot;現在&quot;"/>
    <numFmt numFmtId="211" formatCode="#,##0;&quot;△&quot;#,##0"/>
    <numFmt numFmtId="212" formatCode="&quot;￥　&quot;#,##0_ "/>
    <numFmt numFmtId="213" formatCode="[$-411]ge\.m\.d;@"/>
    <numFmt numFmtId="214" formatCode="[$-411]ge\.m\.&quot;現在&quot;"/>
    <numFmt numFmtId="215" formatCode="[$-411]ge\.m\.d&quot;現在&quot;"/>
    <numFmt numFmtId="216" formatCode="[$-411]ggge&quot;年&quot;m&quot;月&quot;d&quot;日現在&quot;;@"/>
    <numFmt numFmtId="217" formatCode="0_);\(0\)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  <numFmt numFmtId="221" formatCode="[$]ggge&quot;年&quot;m&quot;月&quot;d&quot;日&quot;;@"/>
    <numFmt numFmtId="222" formatCode="[$]gge&quot;年&quot;m&quot;月&quot;d&quot;日&quot;;@"/>
  </numFmts>
  <fonts count="63">
    <font>
      <sz val="10"/>
      <name val="ＭＳ ゴシック"/>
      <family val="3"/>
    </font>
    <font>
      <sz val="6"/>
      <name val="ＭＳ ゴシック"/>
      <family val="3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メイリオ"/>
      <family val="3"/>
    </font>
    <font>
      <sz val="8"/>
      <name val="メイリオ"/>
      <family val="3"/>
    </font>
    <font>
      <sz val="11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20"/>
      <name val="Adobe Myungjo Std M"/>
      <family val="1"/>
    </font>
    <font>
      <sz val="10.45"/>
      <name val="ＭＳ ゴシック"/>
      <family val="3"/>
    </font>
    <font>
      <sz val="11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name val="ＭＳ Ｐ明朝"/>
      <family val="1"/>
    </font>
    <font>
      <b/>
      <sz val="14"/>
      <name val="メイリオ"/>
      <family val="3"/>
    </font>
    <font>
      <b/>
      <sz val="14"/>
      <color indexed="8"/>
      <name val="ＭＳ Ｐ明朝"/>
      <family val="1"/>
    </font>
    <font>
      <sz val="18"/>
      <color indexed="8"/>
      <name val="ＭＳ Ｐ明朝"/>
      <family val="1"/>
    </font>
    <font>
      <sz val="22"/>
      <color indexed="8"/>
      <name val="ＭＳ Ｐ明朝"/>
      <family val="1"/>
    </font>
    <font>
      <b/>
      <sz val="16"/>
      <name val="ＭＳ Ｐ明朝"/>
      <family val="1"/>
    </font>
    <font>
      <sz val="14"/>
      <color indexed="8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double"/>
      <bottom style="medium"/>
    </border>
    <border>
      <left/>
      <right style="medium"/>
      <top style="double"/>
      <bottom style="medium"/>
    </border>
    <border>
      <left style="thin"/>
      <right>
        <color indexed="63"/>
      </right>
      <top style="medium"/>
      <bottom style="double"/>
    </border>
    <border>
      <left/>
      <right style="medium"/>
      <top style="medium"/>
      <bottom style="double"/>
    </border>
    <border>
      <left style="thin"/>
      <right>
        <color indexed="63"/>
      </right>
      <top style="thin">
        <color indexed="8"/>
      </top>
      <bottom style="double"/>
    </border>
    <border>
      <left/>
      <right style="medium"/>
      <top style="thin">
        <color indexed="8"/>
      </top>
      <bottom style="double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double"/>
      <bottom style="medium"/>
    </border>
    <border>
      <left style="medium"/>
      <right/>
      <top style="medium"/>
      <bottom style="double"/>
    </border>
    <border>
      <left style="thin"/>
      <right>
        <color indexed="63"/>
      </right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61" fillId="0" borderId="0">
      <alignment vertical="center"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205" fontId="6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64" applyFont="1" applyAlignment="1">
      <alignment vertical="center"/>
      <protection/>
    </xf>
    <xf numFmtId="0" fontId="16" fillId="0" borderId="0" xfId="64" applyFont="1" applyAlignment="1">
      <alignment vertical="center"/>
      <protection/>
    </xf>
    <xf numFmtId="0" fontId="16" fillId="0" borderId="0" xfId="64" applyFont="1">
      <alignment/>
      <protection/>
    </xf>
    <xf numFmtId="0" fontId="16" fillId="0" borderId="0" xfId="64" applyFont="1" applyBorder="1" applyAlignment="1">
      <alignment vertical="center"/>
      <protection/>
    </xf>
    <xf numFmtId="3" fontId="16" fillId="0" borderId="0" xfId="64" applyNumberFormat="1" applyFont="1" applyBorder="1" applyAlignment="1">
      <alignment vertical="center"/>
      <protection/>
    </xf>
    <xf numFmtId="211" fontId="16" fillId="0" borderId="0" xfId="64" applyNumberFormat="1" applyFont="1" applyBorder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17" fillId="0" borderId="0" xfId="63" applyFont="1" applyAlignment="1">
      <alignment horizontal="center" vertical="center"/>
      <protection/>
    </xf>
    <xf numFmtId="206" fontId="17" fillId="0" borderId="0" xfId="63" applyNumberFormat="1" applyFont="1">
      <alignment vertical="center"/>
      <protection/>
    </xf>
    <xf numFmtId="0" fontId="18" fillId="0" borderId="0" xfId="63" applyFont="1">
      <alignment vertical="center"/>
      <protection/>
    </xf>
    <xf numFmtId="0" fontId="17" fillId="0" borderId="0" xfId="63" applyFont="1">
      <alignment vertical="center"/>
      <protection/>
    </xf>
    <xf numFmtId="3" fontId="17" fillId="0" borderId="0" xfId="63" applyNumberFormat="1" applyFont="1">
      <alignment vertical="center"/>
      <protection/>
    </xf>
    <xf numFmtId="176" fontId="17" fillId="0" borderId="0" xfId="63" applyNumberFormat="1" applyFont="1">
      <alignment vertical="center"/>
      <protection/>
    </xf>
    <xf numFmtId="0" fontId="17" fillId="0" borderId="20" xfId="63" applyFont="1" applyBorder="1" applyAlignment="1">
      <alignment horizontal="center" vertical="center"/>
      <protection/>
    </xf>
    <xf numFmtId="206" fontId="17" fillId="0" borderId="20" xfId="63" applyNumberFormat="1" applyFont="1" applyBorder="1">
      <alignment vertical="center"/>
      <protection/>
    </xf>
    <xf numFmtId="0" fontId="17" fillId="0" borderId="20" xfId="63" applyFont="1" applyBorder="1">
      <alignment vertical="center"/>
      <protection/>
    </xf>
    <xf numFmtId="182" fontId="17" fillId="0" borderId="20" xfId="63" applyNumberFormat="1" applyFont="1" applyBorder="1">
      <alignment vertical="center"/>
      <protection/>
    </xf>
    <xf numFmtId="3" fontId="17" fillId="0" borderId="20" xfId="63" applyNumberFormat="1" applyFont="1" applyBorder="1">
      <alignment vertical="center"/>
      <protection/>
    </xf>
    <xf numFmtId="0" fontId="17" fillId="0" borderId="20" xfId="63" applyFont="1" applyFill="1" applyBorder="1" applyAlignment="1">
      <alignment horizontal="center" vertical="center"/>
      <protection/>
    </xf>
    <xf numFmtId="182" fontId="17" fillId="0" borderId="20" xfId="63" applyNumberFormat="1" applyFont="1" applyFill="1" applyBorder="1">
      <alignment vertical="center"/>
      <protection/>
    </xf>
    <xf numFmtId="0" fontId="17" fillId="0" borderId="20" xfId="63" applyFont="1" applyFill="1" applyBorder="1">
      <alignment vertical="center"/>
      <protection/>
    </xf>
    <xf numFmtId="0" fontId="10" fillId="0" borderId="0" xfId="0" applyFont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6" fillId="0" borderId="22" xfId="64" applyFont="1" applyBorder="1" applyAlignment="1">
      <alignment horizontal="center" vertical="center"/>
      <protection/>
    </xf>
    <xf numFmtId="0" fontId="16" fillId="0" borderId="23" xfId="64" applyFont="1" applyBorder="1" applyAlignment="1">
      <alignment horizontal="center" vertical="center"/>
      <protection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63" applyFont="1" applyAlignment="1">
      <alignment horizontal="left" vertical="center"/>
      <protection/>
    </xf>
    <xf numFmtId="206" fontId="22" fillId="0" borderId="0" xfId="63" applyNumberFormat="1" applyFont="1">
      <alignment vertical="center"/>
      <protection/>
    </xf>
    <xf numFmtId="0" fontId="23" fillId="0" borderId="0" xfId="63" applyFont="1" applyAlignment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7" fillId="33" borderId="20" xfId="63" applyFont="1" applyFill="1" applyBorder="1" applyAlignment="1">
      <alignment horizontal="center" vertical="center"/>
      <protection/>
    </xf>
    <xf numFmtId="206" fontId="17" fillId="33" borderId="20" xfId="63" applyNumberFormat="1" applyFont="1" applyFill="1" applyBorder="1" applyAlignment="1">
      <alignment horizontal="center" vertical="center"/>
      <protection/>
    </xf>
    <xf numFmtId="0" fontId="17" fillId="33" borderId="24" xfId="63" applyFont="1" applyFill="1" applyBorder="1" applyAlignment="1">
      <alignment horizontal="center" vertical="center"/>
      <protection/>
    </xf>
    <xf numFmtId="0" fontId="25" fillId="0" borderId="0" xfId="63" applyFont="1" applyAlignment="1">
      <alignment horizontal="left" vertical="center"/>
      <protection/>
    </xf>
    <xf numFmtId="38" fontId="16" fillId="0" borderId="25" xfId="49" applyFont="1" applyBorder="1" applyAlignment="1">
      <alignment horizontal="right" vertical="center"/>
    </xf>
    <xf numFmtId="0" fontId="16" fillId="0" borderId="0" xfId="64" applyFont="1" applyAlignment="1">
      <alignment horizontal="left" vertical="center"/>
      <protection/>
    </xf>
    <xf numFmtId="0" fontId="26" fillId="0" borderId="0" xfId="0" applyFont="1" applyAlignment="1">
      <alignment horizontal="left" vertical="center"/>
    </xf>
    <xf numFmtId="0" fontId="16" fillId="0" borderId="26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right" vertical="center"/>
      <protection/>
    </xf>
    <xf numFmtId="38" fontId="16" fillId="34" borderId="25" xfId="49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vertical="center"/>
    </xf>
    <xf numFmtId="176" fontId="7" fillId="35" borderId="27" xfId="0" applyNumberFormat="1" applyFont="1" applyFill="1" applyBorder="1" applyAlignment="1">
      <alignment vertical="center"/>
    </xf>
    <xf numFmtId="176" fontId="6" fillId="35" borderId="27" xfId="0" applyNumberFormat="1" applyFont="1" applyFill="1" applyBorder="1" applyAlignment="1">
      <alignment vertical="center"/>
    </xf>
    <xf numFmtId="0" fontId="16" fillId="0" borderId="28" xfId="64" applyFont="1" applyFill="1" applyBorder="1" applyAlignment="1">
      <alignment horizontal="left" vertical="center" indent="1"/>
      <protection/>
    </xf>
    <xf numFmtId="0" fontId="16" fillId="0" borderId="29" xfId="64" applyFont="1" applyFill="1" applyBorder="1" applyAlignment="1">
      <alignment horizontal="left" indent="1"/>
      <protection/>
    </xf>
    <xf numFmtId="38" fontId="16" fillId="0" borderId="30" xfId="49" applyFont="1" applyFill="1" applyBorder="1" applyAlignment="1">
      <alignment horizontal="right" vertical="center"/>
    </xf>
    <xf numFmtId="38" fontId="16" fillId="0" borderId="19" xfId="49" applyFont="1" applyFill="1" applyBorder="1" applyAlignment="1">
      <alignment horizontal="right" vertical="center"/>
    </xf>
    <xf numFmtId="0" fontId="16" fillId="0" borderId="31" xfId="64" applyFont="1" applyFill="1" applyBorder="1" applyAlignment="1">
      <alignment horizontal="left" vertical="center" indent="1"/>
      <protection/>
    </xf>
    <xf numFmtId="0" fontId="16" fillId="0" borderId="32" xfId="64" applyFont="1" applyFill="1" applyBorder="1" applyAlignment="1">
      <alignment horizontal="left" vertical="center" indent="1"/>
      <protection/>
    </xf>
    <xf numFmtId="38" fontId="16" fillId="0" borderId="33" xfId="49" applyFont="1" applyFill="1" applyBorder="1" applyAlignment="1">
      <alignment horizontal="right" vertical="center"/>
    </xf>
    <xf numFmtId="38" fontId="16" fillId="0" borderId="34" xfId="49" applyFont="1" applyFill="1" applyBorder="1" applyAlignment="1">
      <alignment horizontal="right" vertical="center"/>
    </xf>
    <xf numFmtId="38" fontId="16" fillId="0" borderId="25" xfId="49" applyFont="1" applyFill="1" applyBorder="1" applyAlignment="1">
      <alignment horizontal="right" vertical="center"/>
    </xf>
    <xf numFmtId="38" fontId="16" fillId="0" borderId="35" xfId="49" applyFont="1" applyFill="1" applyBorder="1" applyAlignment="1">
      <alignment horizontal="right" vertical="center"/>
    </xf>
    <xf numFmtId="0" fontId="17" fillId="0" borderId="20" xfId="63" applyFont="1" applyBorder="1" applyAlignment="1">
      <alignment vertical="center" wrapText="1"/>
      <protection/>
    </xf>
    <xf numFmtId="3" fontId="16" fillId="0" borderId="36" xfId="64" applyNumberFormat="1" applyFont="1" applyFill="1" applyBorder="1" applyAlignment="1">
      <alignment horizontal="right" vertical="center"/>
      <protection/>
    </xf>
    <xf numFmtId="0" fontId="6" fillId="33" borderId="27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16" fillId="0" borderId="37" xfId="64" applyFont="1" applyFill="1" applyBorder="1" applyAlignment="1">
      <alignment horizontal="left" vertical="center" indent="1"/>
      <protection/>
    </xf>
    <xf numFmtId="0" fontId="16" fillId="0" borderId="38" xfId="64" applyFont="1" applyFill="1" applyBorder="1" applyAlignment="1">
      <alignment horizontal="left" indent="1"/>
      <protection/>
    </xf>
    <xf numFmtId="3" fontId="16" fillId="0" borderId="39" xfId="64" applyNumberFormat="1" applyFont="1" applyFill="1" applyBorder="1" applyAlignment="1">
      <alignment horizontal="right" vertical="center"/>
      <protection/>
    </xf>
    <xf numFmtId="0" fontId="16" fillId="0" borderId="40" xfId="64" applyFont="1" applyFill="1" applyBorder="1" applyAlignment="1">
      <alignment horizontal="left" vertical="center" indent="1"/>
      <protection/>
    </xf>
    <xf numFmtId="0" fontId="6" fillId="0" borderId="33" xfId="0" applyFont="1" applyBorder="1" applyAlignment="1">
      <alignment vertical="center"/>
    </xf>
    <xf numFmtId="0" fontId="16" fillId="0" borderId="41" xfId="64" applyFont="1" applyFill="1" applyBorder="1" applyAlignment="1">
      <alignment horizontal="left" vertical="center" indent="1"/>
      <protection/>
    </xf>
    <xf numFmtId="176" fontId="16" fillId="0" borderId="42" xfId="64" applyNumberFormat="1" applyFont="1" applyFill="1" applyBorder="1" applyAlignment="1">
      <alignment horizontal="left" vertical="center"/>
      <protection/>
    </xf>
    <xf numFmtId="176" fontId="16" fillId="0" borderId="43" xfId="64" applyNumberFormat="1" applyFont="1" applyFill="1" applyBorder="1" applyAlignment="1">
      <alignment horizontal="left" vertical="center"/>
      <protection/>
    </xf>
    <xf numFmtId="0" fontId="16" fillId="0" borderId="44" xfId="64" applyFont="1" applyFill="1" applyBorder="1" applyAlignment="1">
      <alignment horizontal="left" vertical="center" indent="1"/>
      <protection/>
    </xf>
    <xf numFmtId="38" fontId="16" fillId="0" borderId="11" xfId="49" applyFont="1" applyFill="1" applyBorder="1" applyAlignment="1">
      <alignment horizontal="right" vertical="center"/>
    </xf>
    <xf numFmtId="38" fontId="16" fillId="0" borderId="45" xfId="49" applyFont="1" applyFill="1" applyBorder="1" applyAlignment="1">
      <alignment horizontal="right" vertical="center"/>
    </xf>
    <xf numFmtId="38" fontId="16" fillId="0" borderId="46" xfId="49" applyFont="1" applyFill="1" applyBorder="1" applyAlignment="1">
      <alignment horizontal="right" vertical="center"/>
    </xf>
    <xf numFmtId="3" fontId="16" fillId="0" borderId="39" xfId="64" applyNumberFormat="1" applyFont="1" applyFill="1" applyBorder="1" applyAlignment="1">
      <alignment vertical="center"/>
      <protection/>
    </xf>
    <xf numFmtId="3" fontId="16" fillId="0" borderId="36" xfId="64" applyNumberFormat="1" applyFont="1" applyFill="1" applyBorder="1" applyAlignment="1">
      <alignment vertical="center"/>
      <protection/>
    </xf>
    <xf numFmtId="176" fontId="16" fillId="0" borderId="17" xfId="64" applyNumberFormat="1" applyFont="1" applyFill="1" applyBorder="1" applyAlignment="1">
      <alignment horizontal="left" vertical="center"/>
      <protection/>
    </xf>
    <xf numFmtId="176" fontId="16" fillId="0" borderId="38" xfId="64" applyNumberFormat="1" applyFont="1" applyFill="1" applyBorder="1" applyAlignment="1">
      <alignment horizontal="left" vertical="center"/>
      <protection/>
    </xf>
    <xf numFmtId="0" fontId="16" fillId="0" borderId="31" xfId="64" applyFont="1" applyFill="1" applyBorder="1" applyAlignment="1">
      <alignment horizontal="left" vertical="center" indent="1"/>
      <protection/>
    </xf>
    <xf numFmtId="0" fontId="16" fillId="0" borderId="32" xfId="64" applyFont="1" applyFill="1" applyBorder="1" applyAlignment="1">
      <alignment horizontal="left" vertical="center" indent="1"/>
      <protection/>
    </xf>
    <xf numFmtId="176" fontId="16" fillId="0" borderId="47" xfId="64" applyNumberFormat="1" applyFont="1" applyFill="1" applyBorder="1" applyAlignment="1">
      <alignment horizontal="left" vertical="center"/>
      <protection/>
    </xf>
    <xf numFmtId="176" fontId="16" fillId="0" borderId="32" xfId="64" applyNumberFormat="1" applyFont="1" applyFill="1" applyBorder="1" applyAlignment="1">
      <alignment horizontal="left" vertical="center"/>
      <protection/>
    </xf>
    <xf numFmtId="0" fontId="16" fillId="0" borderId="48" xfId="64" applyFont="1" applyFill="1" applyBorder="1" applyAlignment="1">
      <alignment horizontal="left" vertical="center" indent="1"/>
      <protection/>
    </xf>
    <xf numFmtId="0" fontId="16" fillId="0" borderId="49" xfId="64" applyFont="1" applyFill="1" applyBorder="1" applyAlignment="1">
      <alignment horizontal="left" vertical="center" indent="1"/>
      <protection/>
    </xf>
    <xf numFmtId="176" fontId="16" fillId="0" borderId="50" xfId="64" applyNumberFormat="1" applyFont="1" applyFill="1" applyBorder="1" applyAlignment="1">
      <alignment horizontal="left" vertical="center"/>
      <protection/>
    </xf>
    <xf numFmtId="176" fontId="16" fillId="0" borderId="51" xfId="64" applyNumberFormat="1" applyFont="1" applyFill="1" applyBorder="1" applyAlignment="1">
      <alignment horizontal="left" vertical="center"/>
      <protection/>
    </xf>
    <xf numFmtId="0" fontId="16" fillId="0" borderId="52" xfId="64" applyFont="1" applyBorder="1" applyAlignment="1">
      <alignment horizontal="center" vertical="center"/>
      <protection/>
    </xf>
    <xf numFmtId="0" fontId="16" fillId="0" borderId="53" xfId="64" applyFont="1" applyBorder="1" applyAlignment="1">
      <alignment horizontal="center" vertical="center"/>
      <protection/>
    </xf>
    <xf numFmtId="0" fontId="16" fillId="0" borderId="0" xfId="64" applyFont="1" applyAlignment="1">
      <alignment horizontal="left" vertical="center"/>
      <protection/>
    </xf>
    <xf numFmtId="38" fontId="24" fillId="0" borderId="0" xfId="0" applyNumberFormat="1" applyFont="1" applyAlignment="1">
      <alignment horizontal="right" vertical="center"/>
    </xf>
    <xf numFmtId="38" fontId="24" fillId="0" borderId="18" xfId="0" applyNumberFormat="1" applyFont="1" applyBorder="1" applyAlignment="1">
      <alignment horizontal="right" vertical="center"/>
    </xf>
    <xf numFmtId="38" fontId="24" fillId="0" borderId="13" xfId="0" applyNumberFormat="1" applyFont="1" applyBorder="1" applyAlignment="1">
      <alignment horizontal="right" vertical="center"/>
    </xf>
    <xf numFmtId="176" fontId="16" fillId="0" borderId="54" xfId="64" applyNumberFormat="1" applyFont="1" applyFill="1" applyBorder="1" applyAlignment="1">
      <alignment horizontal="left" vertical="center"/>
      <protection/>
    </xf>
    <xf numFmtId="176" fontId="16" fillId="0" borderId="55" xfId="64" applyNumberFormat="1" applyFont="1" applyFill="1" applyBorder="1" applyAlignment="1">
      <alignment horizontal="left" vertical="center"/>
      <protection/>
    </xf>
    <xf numFmtId="176" fontId="16" fillId="0" borderId="56" xfId="64" applyNumberFormat="1" applyFont="1" applyFill="1" applyBorder="1" applyAlignment="1">
      <alignment horizontal="left" vertical="center"/>
      <protection/>
    </xf>
    <xf numFmtId="176" fontId="16" fillId="0" borderId="57" xfId="64" applyNumberFormat="1" applyFont="1" applyFill="1" applyBorder="1" applyAlignment="1">
      <alignment horizontal="left" vertical="center"/>
      <protection/>
    </xf>
    <xf numFmtId="176" fontId="16" fillId="0" borderId="58" xfId="64" applyNumberFormat="1" applyFont="1" applyFill="1" applyBorder="1" applyAlignment="1">
      <alignment horizontal="left" vertical="center"/>
      <protection/>
    </xf>
    <xf numFmtId="176" fontId="16" fillId="0" borderId="29" xfId="64" applyNumberFormat="1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16" fillId="0" borderId="28" xfId="64" applyFont="1" applyFill="1" applyBorder="1" applyAlignment="1">
      <alignment horizontal="left" vertical="center" indent="1"/>
      <protection/>
    </xf>
    <xf numFmtId="0" fontId="16" fillId="0" borderId="29" xfId="64" applyFont="1" applyFill="1" applyBorder="1" applyAlignment="1">
      <alignment horizontal="left" vertical="center" indent="1"/>
      <protection/>
    </xf>
    <xf numFmtId="0" fontId="16" fillId="0" borderId="59" xfId="64" applyFont="1" applyBorder="1" applyAlignment="1">
      <alignment horizontal="center" vertical="center"/>
      <protection/>
    </xf>
    <xf numFmtId="0" fontId="16" fillId="0" borderId="60" xfId="64" applyFont="1" applyBorder="1" applyAlignment="1">
      <alignment horizontal="center" vertical="center"/>
      <protection/>
    </xf>
    <xf numFmtId="0" fontId="16" fillId="0" borderId="61" xfId="64" applyFont="1" applyFill="1" applyBorder="1" applyAlignment="1">
      <alignment horizontal="center" vertical="center"/>
      <protection/>
    </xf>
    <xf numFmtId="0" fontId="16" fillId="0" borderId="51" xfId="64" applyFont="1" applyFill="1" applyBorder="1" applyAlignment="1">
      <alignment horizontal="center" vertical="center"/>
      <protection/>
    </xf>
    <xf numFmtId="0" fontId="16" fillId="0" borderId="62" xfId="64" applyFont="1" applyBorder="1" applyAlignment="1">
      <alignment horizontal="center" vertical="center"/>
      <protection/>
    </xf>
    <xf numFmtId="176" fontId="16" fillId="0" borderId="63" xfId="64" applyNumberFormat="1" applyFont="1" applyFill="1" applyBorder="1" applyAlignment="1">
      <alignment horizontal="left" vertical="center"/>
      <protection/>
    </xf>
    <xf numFmtId="176" fontId="16" fillId="0" borderId="64" xfId="64" applyNumberFormat="1" applyFont="1" applyFill="1" applyBorder="1" applyAlignment="1">
      <alignment horizontal="left" vertical="center"/>
      <protection/>
    </xf>
    <xf numFmtId="176" fontId="16" fillId="0" borderId="65" xfId="64" applyNumberFormat="1" applyFont="1" applyBorder="1" applyAlignment="1">
      <alignment horizontal="center" vertical="center"/>
      <protection/>
    </xf>
    <xf numFmtId="176" fontId="16" fillId="0" borderId="66" xfId="64" applyNumberFormat="1" applyFont="1" applyBorder="1" applyAlignment="1">
      <alignment horizontal="center" vertical="center"/>
      <protection/>
    </xf>
    <xf numFmtId="0" fontId="16" fillId="0" borderId="67" xfId="64" applyFont="1" applyBorder="1" applyAlignment="1">
      <alignment horizontal="center" vertical="center"/>
      <protection/>
    </xf>
    <xf numFmtId="0" fontId="16" fillId="0" borderId="66" xfId="64" applyFont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36" borderId="47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6" borderId="3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12" fontId="14" fillId="0" borderId="0" xfId="0" applyNumberFormat="1" applyFont="1" applyBorder="1" applyAlignment="1">
      <alignment horizontal="left" vertical="center"/>
    </xf>
    <xf numFmtId="212" fontId="14" fillId="0" borderId="18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1" fillId="0" borderId="18" xfId="0" applyFont="1" applyFill="1" applyBorder="1" applyAlignment="1">
      <alignment horizontal="distributed" vertical="center"/>
    </xf>
    <xf numFmtId="58" fontId="11" fillId="0" borderId="18" xfId="0" applyNumberFormat="1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3" fontId="16" fillId="0" borderId="68" xfId="64" applyNumberFormat="1" applyFont="1" applyFill="1" applyBorder="1" applyAlignment="1">
      <alignment vertical="center"/>
      <protection/>
    </xf>
    <xf numFmtId="3" fontId="16" fillId="0" borderId="69" xfId="64" applyNumberFormat="1" applyFont="1" applyFill="1" applyBorder="1" applyAlignment="1">
      <alignment vertical="center"/>
      <protection/>
    </xf>
    <xf numFmtId="3" fontId="16" fillId="0" borderId="70" xfId="64" applyNumberFormat="1" applyFont="1" applyFill="1" applyBorder="1" applyAlignment="1">
      <alignment horizontal="right" vertical="center"/>
      <protection/>
    </xf>
    <xf numFmtId="3" fontId="16" fillId="0" borderId="71" xfId="64" applyNumberFormat="1" applyFont="1" applyFill="1" applyBorder="1" applyAlignment="1">
      <alignment horizontal="right" vertical="center"/>
      <protection/>
    </xf>
    <xf numFmtId="3" fontId="16" fillId="0" borderId="72" xfId="64" applyNumberFormat="1" applyFont="1" applyFill="1" applyBorder="1" applyAlignment="1">
      <alignment horizontal="right" vertical="center"/>
      <protection/>
    </xf>
    <xf numFmtId="3" fontId="16" fillId="0" borderId="73" xfId="64" applyNumberFormat="1" applyFont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Ｈ21市中体連一般会計出納簿" xfId="64"/>
    <cellStyle name="Followed Hyperlink" xfId="65"/>
    <cellStyle name="良い" xfId="66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28575</xdr:rowOff>
    </xdr:from>
    <xdr:to>
      <xdr:col>4</xdr:col>
      <xdr:colOff>47625</xdr:colOff>
      <xdr:row>104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1781175" y="657225"/>
          <a:ext cx="942975" cy="384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3.375" style="36" customWidth="1"/>
    <col min="2" max="2" width="19.625" style="36" customWidth="1"/>
    <col min="3" max="4" width="18.375" style="36" customWidth="1"/>
    <col min="5" max="5" width="15.75390625" style="36" customWidth="1"/>
    <col min="6" max="6" width="10.375" style="36" customWidth="1"/>
    <col min="7" max="7" width="22.75390625" style="36" customWidth="1"/>
    <col min="8" max="8" width="32.875" style="36" customWidth="1"/>
    <col min="9" max="16384" width="9.125" style="36" customWidth="1"/>
  </cols>
  <sheetData>
    <row r="1" spans="1:7" ht="15" customHeight="1">
      <c r="A1" s="83" t="s">
        <v>69</v>
      </c>
      <c r="B1" s="43"/>
      <c r="C1" s="43"/>
      <c r="D1" s="43"/>
      <c r="E1" s="43"/>
      <c r="F1" s="43"/>
      <c r="G1" s="43"/>
    </row>
    <row r="2" ht="15" customHeight="1"/>
    <row r="3" spans="1:7" ht="15" customHeight="1">
      <c r="A3" s="144" t="s">
        <v>83</v>
      </c>
      <c r="B3" s="144"/>
      <c r="C3" s="144"/>
      <c r="D3" s="144"/>
      <c r="E3" s="144"/>
      <c r="F3" s="144"/>
      <c r="G3" s="144"/>
    </row>
    <row r="4" ht="15" customHeight="1"/>
    <row r="5" spans="1:5" ht="15" customHeight="1">
      <c r="A5" s="21"/>
      <c r="C5" s="58" t="s">
        <v>25</v>
      </c>
      <c r="D5" s="135">
        <f>D13</f>
        <v>0</v>
      </c>
      <c r="E5" s="135"/>
    </row>
    <row r="6" spans="1:5" ht="15" customHeight="1">
      <c r="A6" s="21"/>
      <c r="C6" s="59" t="s">
        <v>26</v>
      </c>
      <c r="D6" s="136">
        <f>D27</f>
        <v>0</v>
      </c>
      <c r="E6" s="136"/>
    </row>
    <row r="7" spans="1:5" ht="15" customHeight="1">
      <c r="A7" s="21"/>
      <c r="C7" s="58" t="s">
        <v>27</v>
      </c>
      <c r="D7" s="137">
        <f>D5-D6</f>
        <v>0</v>
      </c>
      <c r="E7" s="137"/>
    </row>
    <row r="8" spans="1:8" ht="15" customHeight="1" thickBot="1">
      <c r="A8" s="134" t="s">
        <v>23</v>
      </c>
      <c r="B8" s="134"/>
      <c r="C8" s="82"/>
      <c r="D8" s="38"/>
      <c r="E8" s="38"/>
      <c r="F8" s="38"/>
      <c r="G8" s="38"/>
      <c r="H8" s="37"/>
    </row>
    <row r="9" spans="1:7" ht="26.25" customHeight="1" thickBot="1">
      <c r="A9" s="147" t="s">
        <v>28</v>
      </c>
      <c r="B9" s="148"/>
      <c r="C9" s="84" t="s">
        <v>50</v>
      </c>
      <c r="D9" s="68" t="s">
        <v>51</v>
      </c>
      <c r="E9" s="68" t="s">
        <v>52</v>
      </c>
      <c r="F9" s="132" t="s">
        <v>19</v>
      </c>
      <c r="G9" s="133"/>
    </row>
    <row r="10" spans="1:7" ht="26.25" customHeight="1" thickTop="1">
      <c r="A10" s="94" t="s">
        <v>70</v>
      </c>
      <c r="B10" s="95"/>
      <c r="C10" s="178"/>
      <c r="D10" s="96">
        <f>データ!E3</f>
        <v>0</v>
      </c>
      <c r="E10" s="96">
        <f>D10-C10</f>
        <v>0</v>
      </c>
      <c r="F10" s="142"/>
      <c r="G10" s="143"/>
    </row>
    <row r="11" spans="1:7" ht="26.25" customHeight="1">
      <c r="A11" s="108" t="s">
        <v>71</v>
      </c>
      <c r="B11" s="109"/>
      <c r="C11" s="120"/>
      <c r="D11" s="97">
        <f>データ!E4</f>
        <v>0</v>
      </c>
      <c r="E11" s="97">
        <f>D11-C11</f>
        <v>0</v>
      </c>
      <c r="F11" s="122"/>
      <c r="G11" s="123"/>
    </row>
    <row r="12" spans="1:7" ht="26.25" customHeight="1" thickBot="1">
      <c r="A12" s="124" t="s">
        <v>72</v>
      </c>
      <c r="B12" s="125"/>
      <c r="C12" s="121"/>
      <c r="D12" s="100">
        <f>データ!E5</f>
        <v>0</v>
      </c>
      <c r="E12" s="103">
        <f>D12-C12</f>
        <v>0</v>
      </c>
      <c r="F12" s="126"/>
      <c r="G12" s="127"/>
    </row>
    <row r="13" spans="1:7" ht="26.25" customHeight="1" thickBot="1" thickTop="1">
      <c r="A13" s="149" t="s">
        <v>29</v>
      </c>
      <c r="B13" s="150"/>
      <c r="C13" s="179">
        <f>SUM(C10:C12)</f>
        <v>0</v>
      </c>
      <c r="D13" s="101">
        <f>SUM(D10,,D12,)</f>
        <v>0</v>
      </c>
      <c r="E13" s="102">
        <f>D13-C13</f>
        <v>0</v>
      </c>
      <c r="F13" s="130"/>
      <c r="G13" s="131"/>
    </row>
    <row r="14" spans="1:7" ht="15" customHeight="1">
      <c r="A14" s="39"/>
      <c r="B14" s="40"/>
      <c r="C14" s="40"/>
      <c r="D14" s="40"/>
      <c r="E14" s="85"/>
      <c r="F14" s="42"/>
      <c r="G14" s="42"/>
    </row>
    <row r="15" spans="1:7" ht="15" customHeight="1" thickBot="1">
      <c r="A15" s="134" t="s">
        <v>24</v>
      </c>
      <c r="B15" s="134"/>
      <c r="C15" s="82"/>
      <c r="D15" s="40"/>
      <c r="E15" s="85"/>
      <c r="F15" s="41"/>
      <c r="G15" s="41"/>
    </row>
    <row r="16" spans="1:7" ht="27" customHeight="1" thickBot="1">
      <c r="A16" s="151" t="s">
        <v>28</v>
      </c>
      <c r="B16" s="133"/>
      <c r="C16" s="67" t="s">
        <v>50</v>
      </c>
      <c r="D16" s="68" t="s">
        <v>51</v>
      </c>
      <c r="E16" s="68" t="s">
        <v>52</v>
      </c>
      <c r="F16" s="132" t="s">
        <v>19</v>
      </c>
      <c r="G16" s="133"/>
    </row>
    <row r="17" spans="1:7" ht="27" customHeight="1" thickTop="1">
      <c r="A17" s="145" t="s">
        <v>64</v>
      </c>
      <c r="B17" s="146"/>
      <c r="C17" s="110"/>
      <c r="D17" s="97">
        <f>データ!E9</f>
        <v>0</v>
      </c>
      <c r="E17" s="97">
        <f>D17-C17</f>
        <v>0</v>
      </c>
      <c r="F17" s="142"/>
      <c r="G17" s="143"/>
    </row>
    <row r="18" spans="1:7" ht="27" customHeight="1">
      <c r="A18" s="124" t="s">
        <v>65</v>
      </c>
      <c r="B18" s="125"/>
      <c r="C18" s="110"/>
      <c r="D18" s="97">
        <f>データ!E10</f>
        <v>0</v>
      </c>
      <c r="E18" s="97">
        <f aca="true" t="shared" si="0" ref="E18:E27">D18-C18</f>
        <v>0</v>
      </c>
      <c r="F18" s="152"/>
      <c r="G18" s="153"/>
    </row>
    <row r="19" spans="1:7" ht="27" customHeight="1">
      <c r="A19" s="128" t="s">
        <v>66</v>
      </c>
      <c r="B19" s="129"/>
      <c r="C19" s="180"/>
      <c r="D19" s="97">
        <f>データ!E11</f>
        <v>0</v>
      </c>
      <c r="E19" s="97">
        <f t="shared" si="0"/>
        <v>0</v>
      </c>
      <c r="F19" s="126"/>
      <c r="G19" s="127"/>
    </row>
    <row r="20" spans="1:7" ht="27" customHeight="1">
      <c r="A20" s="124" t="s">
        <v>67</v>
      </c>
      <c r="B20" s="125"/>
      <c r="C20" s="105"/>
      <c r="D20" s="97">
        <f>データ!E12</f>
        <v>0</v>
      </c>
      <c r="E20" s="97">
        <f t="shared" si="0"/>
        <v>0</v>
      </c>
      <c r="F20" s="126"/>
      <c r="G20" s="127"/>
    </row>
    <row r="21" spans="1:7" ht="27" customHeight="1">
      <c r="A21" s="124" t="s">
        <v>68</v>
      </c>
      <c r="B21" s="125"/>
      <c r="C21" s="105"/>
      <c r="D21" s="97">
        <f>データ!E13</f>
        <v>0</v>
      </c>
      <c r="E21" s="97">
        <f t="shared" si="0"/>
        <v>0</v>
      </c>
      <c r="F21" s="140"/>
      <c r="G21" s="141"/>
    </row>
    <row r="22" spans="1:7" ht="27" customHeight="1">
      <c r="A22" s="98" t="s">
        <v>43</v>
      </c>
      <c r="B22" s="99"/>
      <c r="C22" s="105"/>
      <c r="D22" s="97">
        <f>データ!E14</f>
        <v>0</v>
      </c>
      <c r="E22" s="97">
        <f t="shared" si="0"/>
        <v>0</v>
      </c>
      <c r="F22" s="140"/>
      <c r="G22" s="141"/>
    </row>
    <row r="23" spans="1:7" ht="27" customHeight="1">
      <c r="A23" s="98" t="s">
        <v>44</v>
      </c>
      <c r="B23" s="99"/>
      <c r="C23" s="105"/>
      <c r="D23" s="97">
        <f>データ!E15</f>
        <v>0</v>
      </c>
      <c r="E23" s="97">
        <f t="shared" si="0"/>
        <v>0</v>
      </c>
      <c r="F23" s="140"/>
      <c r="G23" s="141"/>
    </row>
    <row r="24" spans="1:7" ht="27" customHeight="1">
      <c r="A24" s="98" t="s">
        <v>45</v>
      </c>
      <c r="B24" s="99"/>
      <c r="C24" s="105"/>
      <c r="D24" s="97">
        <f>データ!E16</f>
        <v>0</v>
      </c>
      <c r="E24" s="97">
        <f t="shared" si="0"/>
        <v>0</v>
      </c>
      <c r="F24" s="140"/>
      <c r="G24" s="141"/>
    </row>
    <row r="25" spans="1:7" ht="27" customHeight="1">
      <c r="A25" s="98" t="s">
        <v>46</v>
      </c>
      <c r="B25" s="113"/>
      <c r="C25" s="181"/>
      <c r="D25" s="117">
        <f>データ!E17</f>
        <v>0</v>
      </c>
      <c r="E25" s="100">
        <f t="shared" si="0"/>
        <v>0</v>
      </c>
      <c r="F25" s="114"/>
      <c r="G25" s="115"/>
    </row>
    <row r="26" spans="1:7" ht="27" customHeight="1" thickBot="1">
      <c r="A26" s="116" t="s">
        <v>80</v>
      </c>
      <c r="B26" s="111"/>
      <c r="C26" s="182"/>
      <c r="D26" s="118">
        <f>データ!E18</f>
        <v>0</v>
      </c>
      <c r="E26" s="119">
        <f t="shared" si="0"/>
        <v>0</v>
      </c>
      <c r="F26" s="138"/>
      <c r="G26" s="139"/>
    </row>
    <row r="27" spans="1:7" ht="27" customHeight="1" thickBot="1" thickTop="1">
      <c r="A27" s="156" t="s">
        <v>29</v>
      </c>
      <c r="B27" s="157"/>
      <c r="C27" s="183">
        <f>SUM(C17:C26)</f>
        <v>0</v>
      </c>
      <c r="D27" s="81">
        <f>SUM(D17:D26)</f>
        <v>0</v>
      </c>
      <c r="E27" s="86">
        <f t="shared" si="0"/>
        <v>0</v>
      </c>
      <c r="F27" s="154"/>
      <c r="G27" s="155"/>
    </row>
    <row r="28" ht="15" customHeight="1"/>
    <row r="30" spans="2:7" ht="33" customHeight="1">
      <c r="B30" s="21" t="s">
        <v>84</v>
      </c>
      <c r="C30" s="21"/>
      <c r="D30" s="74"/>
      <c r="E30" s="75" t="s">
        <v>36</v>
      </c>
      <c r="F30" s="21"/>
      <c r="G30" s="69" t="s">
        <v>37</v>
      </c>
    </row>
    <row r="31" spans="2:7" ht="33" customHeight="1">
      <c r="B31" s="21"/>
      <c r="C31" s="21"/>
      <c r="D31" s="76"/>
      <c r="E31" s="74" t="s">
        <v>40</v>
      </c>
      <c r="F31" s="21"/>
      <c r="G31" s="69" t="s">
        <v>37</v>
      </c>
    </row>
  </sheetData>
  <sheetProtection/>
  <mergeCells count="32">
    <mergeCell ref="F27:G27"/>
    <mergeCell ref="F17:G17"/>
    <mergeCell ref="A27:B27"/>
    <mergeCell ref="A18:B18"/>
    <mergeCell ref="F20:G20"/>
    <mergeCell ref="F22:G22"/>
    <mergeCell ref="A3:G3"/>
    <mergeCell ref="A17:B17"/>
    <mergeCell ref="A8:B8"/>
    <mergeCell ref="A9:B9"/>
    <mergeCell ref="A13:B13"/>
    <mergeCell ref="F24:G24"/>
    <mergeCell ref="F19:G19"/>
    <mergeCell ref="A20:B20"/>
    <mergeCell ref="A16:B16"/>
    <mergeCell ref="F18:G18"/>
    <mergeCell ref="D5:E5"/>
    <mergeCell ref="D6:E6"/>
    <mergeCell ref="D7:E7"/>
    <mergeCell ref="F26:G26"/>
    <mergeCell ref="F23:G23"/>
    <mergeCell ref="A21:B21"/>
    <mergeCell ref="F21:G21"/>
    <mergeCell ref="F9:G9"/>
    <mergeCell ref="F10:G10"/>
    <mergeCell ref="F11:G11"/>
    <mergeCell ref="A12:B12"/>
    <mergeCell ref="F12:G12"/>
    <mergeCell ref="A19:B19"/>
    <mergeCell ref="F13:G13"/>
    <mergeCell ref="F16:G16"/>
    <mergeCell ref="A15:B15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8" customHeight="1"/>
  <cols>
    <col min="1" max="1" width="8.00390625" style="1" customWidth="1"/>
    <col min="2" max="2" width="16.875" style="1" customWidth="1"/>
    <col min="3" max="3" width="17.625" style="10" customWidth="1"/>
    <col min="4" max="5" width="17.625" style="1" customWidth="1"/>
    <col min="6" max="6" width="13.625" style="1" customWidth="1"/>
    <col min="7" max="7" width="25.25390625" style="2" customWidth="1"/>
    <col min="8" max="8" width="23.375" style="2" customWidth="1"/>
    <col min="9" max="16384" width="9.125" style="1" customWidth="1"/>
  </cols>
  <sheetData>
    <row r="1" ht="18" customHeight="1">
      <c r="A1" s="70"/>
    </row>
    <row r="2" spans="1:7" s="3" customFormat="1" ht="18" customHeight="1">
      <c r="A2" s="87" t="s">
        <v>4</v>
      </c>
      <c r="B2" s="88" t="s">
        <v>14</v>
      </c>
      <c r="C2" s="89" t="s">
        <v>3</v>
      </c>
      <c r="D2" s="88" t="s">
        <v>2</v>
      </c>
      <c r="E2" s="88" t="s">
        <v>0</v>
      </c>
      <c r="F2" s="4"/>
      <c r="G2" s="4"/>
    </row>
    <row r="3" spans="1:8" ht="18" customHeight="1">
      <c r="A3" s="13" t="s">
        <v>54</v>
      </c>
      <c r="B3" s="5" t="s">
        <v>76</v>
      </c>
      <c r="C3" s="63">
        <f>SUMIF('出納簿'!$A$3:$A$102,A3,'出納簿'!$G$3:$G$102)</f>
        <v>0</v>
      </c>
      <c r="D3" s="64">
        <f>SUMIF('出納簿'!$A$3:$A$102,A3,'出納簿'!$F$3:$F$102)</f>
        <v>0</v>
      </c>
      <c r="E3" s="64">
        <f>D3-C3</f>
        <v>0</v>
      </c>
      <c r="F3" s="8"/>
      <c r="G3" s="6" t="e">
        <f>#REF!-#REF!</f>
        <v>#REF!</v>
      </c>
      <c r="H3" s="1"/>
    </row>
    <row r="4" spans="1:8" ht="18" customHeight="1">
      <c r="A4" s="13" t="s">
        <v>73</v>
      </c>
      <c r="B4" s="5" t="s">
        <v>75</v>
      </c>
      <c r="C4" s="63">
        <f>SUMIF('出納簿'!$A$3:$A$102,A4,'出納簿'!$G$3:$G$102)</f>
        <v>0</v>
      </c>
      <c r="D4" s="64">
        <f>SUMIF('出納簿'!$A$3:$A$102,A4,'出納簿'!$F$3:$F$102)</f>
        <v>0</v>
      </c>
      <c r="E4" s="64">
        <f>D4-C4</f>
        <v>0</v>
      </c>
      <c r="F4" s="8"/>
      <c r="G4" s="6"/>
      <c r="H4" s="1"/>
    </row>
    <row r="5" spans="1:8" ht="18" customHeight="1">
      <c r="A5" s="13" t="s">
        <v>74</v>
      </c>
      <c r="B5" s="5" t="s">
        <v>53</v>
      </c>
      <c r="C5" s="63">
        <f>SUMIF('出納簿'!$A$3:$A$102,A5,'出納簿'!$G$3:$G$102)</f>
        <v>0</v>
      </c>
      <c r="D5" s="64">
        <f>SUMIF('出納簿'!$A$3:$A$102,A5,'出納簿'!$F$3:$F$102)</f>
        <v>0</v>
      </c>
      <c r="E5" s="64">
        <f>D5-C5</f>
        <v>0</v>
      </c>
      <c r="F5" s="8"/>
      <c r="G5" s="6"/>
      <c r="H5" s="1"/>
    </row>
    <row r="6" spans="1:8" ht="18" customHeight="1">
      <c r="A6" s="90"/>
      <c r="B6" s="91"/>
      <c r="C6" s="92">
        <f>SUM(C3:C5)</f>
        <v>0</v>
      </c>
      <c r="D6" s="93">
        <f>SUM(D3:D5)</f>
        <v>0</v>
      </c>
      <c r="E6" s="93">
        <f>SUM(E3:E5)</f>
        <v>0</v>
      </c>
      <c r="F6" s="2"/>
      <c r="H6" s="1"/>
    </row>
    <row r="7" spans="1:5" s="2" customFormat="1" ht="25.5" customHeight="1">
      <c r="A7" s="60"/>
      <c r="B7" s="11"/>
      <c r="C7" s="61"/>
      <c r="D7" s="62"/>
      <c r="E7" s="62"/>
    </row>
    <row r="8" spans="1:8" ht="18" customHeight="1">
      <c r="A8" s="88" t="s">
        <v>5</v>
      </c>
      <c r="B8" s="88" t="s">
        <v>14</v>
      </c>
      <c r="C8" s="89" t="s">
        <v>3</v>
      </c>
      <c r="D8" s="88" t="s">
        <v>2</v>
      </c>
      <c r="E8" s="88" t="s">
        <v>0</v>
      </c>
      <c r="F8" s="2"/>
      <c r="H8" s="1"/>
    </row>
    <row r="9" spans="1:6" ht="18" customHeight="1">
      <c r="A9" s="13" t="s">
        <v>55</v>
      </c>
      <c r="B9" s="5" t="s">
        <v>30</v>
      </c>
      <c r="C9" s="63">
        <f>SUMIF('出納簿'!$A$3:$A$102,A9,'出納簿'!$G$3:$G$102)</f>
        <v>0</v>
      </c>
      <c r="D9" s="64">
        <f>SUMIF('出納簿'!$A$3:$A$102,A9,'出納簿'!$F$3:$F$102)</f>
        <v>0</v>
      </c>
      <c r="E9" s="64">
        <f>C9-D9</f>
        <v>0</v>
      </c>
      <c r="F9" s="7"/>
    </row>
    <row r="10" spans="1:6" ht="18" customHeight="1">
      <c r="A10" s="13" t="s">
        <v>56</v>
      </c>
      <c r="B10" s="5" t="s">
        <v>47</v>
      </c>
      <c r="C10" s="63">
        <f>SUMIF('出納簿'!$A$3:$A$102,A10,'出納簿'!$G$3:$G$102)</f>
        <v>0</v>
      </c>
      <c r="D10" s="64">
        <f>SUMIF('出納簿'!$A$3:$A$102,A10,'出納簿'!$F$3:$F$102)</f>
        <v>0</v>
      </c>
      <c r="E10" s="64">
        <f aca="true" t="shared" si="0" ref="E10:E18">C10-D10</f>
        <v>0</v>
      </c>
      <c r="F10" s="7"/>
    </row>
    <row r="11" spans="1:6" ht="18" customHeight="1">
      <c r="A11" s="13" t="s">
        <v>57</v>
      </c>
      <c r="B11" s="5" t="s">
        <v>48</v>
      </c>
      <c r="C11" s="63">
        <f>SUMIF('出納簿'!$A$3:$A$102,A11,'出納簿'!$G$3:$G$102)</f>
        <v>0</v>
      </c>
      <c r="D11" s="64">
        <f>SUMIF('出納簿'!$A$3:$A$102,A11,'出納簿'!$F$3:$F$102)</f>
        <v>0</v>
      </c>
      <c r="E11" s="64">
        <f t="shared" si="0"/>
        <v>0</v>
      </c>
      <c r="F11" s="7"/>
    </row>
    <row r="12" spans="1:6" ht="18" customHeight="1">
      <c r="A12" s="13" t="s">
        <v>58</v>
      </c>
      <c r="B12" s="5" t="s">
        <v>31</v>
      </c>
      <c r="C12" s="63">
        <f>SUMIF('出納簿'!$A$3:$A$102,A12,'出納簿'!$G$3:$G$102)</f>
        <v>0</v>
      </c>
      <c r="D12" s="64">
        <f>SUMIF('出納簿'!$A$3:$A$102,A12,'出納簿'!$F$3:$F$102)</f>
        <v>0</v>
      </c>
      <c r="E12" s="64">
        <f t="shared" si="0"/>
        <v>0</v>
      </c>
      <c r="F12" s="7"/>
    </row>
    <row r="13" spans="1:6" ht="18" customHeight="1">
      <c r="A13" s="13" t="s">
        <v>59</v>
      </c>
      <c r="B13" s="66" t="s">
        <v>32</v>
      </c>
      <c r="C13" s="63">
        <f>SUMIF('出納簿'!$A$3:$A$102,A13,'出納簿'!$G$3:$G$102)</f>
        <v>0</v>
      </c>
      <c r="D13" s="64">
        <f>SUMIF('出納簿'!$A$3:$A$102,A13,'出納簿'!$F$3:$F$102)</f>
        <v>0</v>
      </c>
      <c r="E13" s="64">
        <f t="shared" si="0"/>
        <v>0</v>
      </c>
      <c r="F13" s="7"/>
    </row>
    <row r="14" spans="1:6" ht="18" customHeight="1">
      <c r="A14" s="65" t="s">
        <v>60</v>
      </c>
      <c r="B14" s="66" t="s">
        <v>33</v>
      </c>
      <c r="C14" s="63">
        <f>SUMIF('出納簿'!$A$3:$A$102,A14,'出納簿'!$G$3:$G$102)</f>
        <v>0</v>
      </c>
      <c r="D14" s="64">
        <f>SUMIF('出納簿'!$A$3:$A$102,A14,'出納簿'!$F$3:$F$102)</f>
        <v>0</v>
      </c>
      <c r="E14" s="64">
        <f t="shared" si="0"/>
        <v>0</v>
      </c>
      <c r="F14" s="7"/>
    </row>
    <row r="15" spans="1:6" ht="18" customHeight="1">
      <c r="A15" s="65" t="s">
        <v>61</v>
      </c>
      <c r="B15" s="66" t="s">
        <v>1</v>
      </c>
      <c r="C15" s="63">
        <f>SUMIF('出納簿'!$A$3:$A$102,A15,'出納簿'!$G$3:$G$102)</f>
        <v>0</v>
      </c>
      <c r="D15" s="64">
        <f>SUMIF('出納簿'!$A$3:$A$102,A15,'出納簿'!$F$3:$F$102)</f>
        <v>0</v>
      </c>
      <c r="E15" s="64">
        <f t="shared" si="0"/>
        <v>0</v>
      </c>
      <c r="F15" s="7"/>
    </row>
    <row r="16" spans="1:6" ht="18" customHeight="1">
      <c r="A16" s="65" t="s">
        <v>62</v>
      </c>
      <c r="B16" s="66" t="s">
        <v>34</v>
      </c>
      <c r="C16" s="63">
        <f>SUMIF('出納簿'!$A$3:$A$102,A16,'出納簿'!$G$3:$G$102)</f>
        <v>0</v>
      </c>
      <c r="D16" s="64">
        <f>SUMIF('出納簿'!$A$3:$A$102,A16,'出納簿'!$F$3:$F$102)</f>
        <v>0</v>
      </c>
      <c r="E16" s="64">
        <f t="shared" si="0"/>
        <v>0</v>
      </c>
      <c r="F16" s="7"/>
    </row>
    <row r="17" spans="1:6" ht="18" customHeight="1">
      <c r="A17" s="65" t="s">
        <v>63</v>
      </c>
      <c r="B17" s="66" t="s">
        <v>35</v>
      </c>
      <c r="C17" s="63">
        <f>SUMIF('出納簿'!$A$3:$A$102,A17,'出納簿'!$G$3:$G$102)</f>
        <v>0</v>
      </c>
      <c r="D17" s="64">
        <f>SUMIF('出納簿'!$A$3:$A$102,A17,'出納簿'!$F$3:$F$102)</f>
        <v>0</v>
      </c>
      <c r="E17" s="64">
        <f>C17-D17</f>
        <v>0</v>
      </c>
      <c r="F17" s="7"/>
    </row>
    <row r="18" spans="1:6" ht="18" customHeight="1">
      <c r="A18" s="65" t="s">
        <v>78</v>
      </c>
      <c r="B18" s="112" t="s">
        <v>79</v>
      </c>
      <c r="C18" s="63">
        <f>SUMIF('出納簿'!$A$3:$A$102,A18,'出納簿'!$G$3:$G$102)</f>
        <v>0</v>
      </c>
      <c r="D18" s="64">
        <f>SUMIF('出納簿'!$A$3:$A$102,A18,'出納簿'!$F$3:$F$102)</f>
        <v>0</v>
      </c>
      <c r="E18" s="64">
        <f t="shared" si="0"/>
        <v>0</v>
      </c>
      <c r="F18" s="7"/>
    </row>
    <row r="19" spans="1:8" ht="18" customHeight="1">
      <c r="A19" s="106"/>
      <c r="B19" s="107"/>
      <c r="C19" s="92">
        <f>SUM(C9:C18)</f>
        <v>0</v>
      </c>
      <c r="D19" s="93">
        <f>SUM(D9:D18)</f>
        <v>0</v>
      </c>
      <c r="E19" s="93">
        <f>SUM(E9:E18)</f>
        <v>0</v>
      </c>
      <c r="F19" s="11"/>
      <c r="G19" s="11"/>
      <c r="H19" s="1"/>
    </row>
    <row r="20" spans="3:6" ht="18" customHeight="1">
      <c r="C20" s="9"/>
      <c r="D20" s="9"/>
      <c r="E20" s="6" t="s">
        <v>12</v>
      </c>
      <c r="F20" s="6"/>
    </row>
    <row r="21" ht="18" customHeight="1">
      <c r="F21" s="6"/>
    </row>
    <row r="22" ht="18" customHeight="1">
      <c r="B22" s="12"/>
    </row>
  </sheetData>
  <sheetProtection/>
  <printOptions/>
  <pageMargins left="0.7" right="0.7" top="0.75" bottom="0.75" header="0.3" footer="0.3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00390625" defaultRowHeight="15" customHeight="1"/>
  <cols>
    <col min="1" max="1" width="7.75390625" style="44" customWidth="1"/>
    <col min="2" max="2" width="7.00390625" style="44" customWidth="1"/>
    <col min="3" max="3" width="7.625" style="45" customWidth="1"/>
    <col min="4" max="4" width="12.75390625" style="46" customWidth="1"/>
    <col min="5" max="5" width="25.75390625" style="47" customWidth="1"/>
    <col min="6" max="7" width="11.75390625" style="47" customWidth="1"/>
    <col min="8" max="8" width="10.75390625" style="44" customWidth="1"/>
    <col min="9" max="9" width="7.625" style="47" customWidth="1"/>
    <col min="10" max="10" width="20.75390625" style="47" customWidth="1"/>
    <col min="11" max="11" width="27.75390625" style="47" customWidth="1"/>
    <col min="12" max="12" width="13.375" style="47" customWidth="1"/>
    <col min="13" max="13" width="12.75390625" style="47" bestFit="1" customWidth="1"/>
    <col min="14" max="14" width="10.625" style="47" bestFit="1" customWidth="1"/>
    <col min="15" max="16384" width="9.125" style="47" customWidth="1"/>
  </cols>
  <sheetData>
    <row r="1" spans="1:13" ht="33.75" customHeight="1">
      <c r="A1" s="71"/>
      <c r="B1" s="80" t="s">
        <v>42</v>
      </c>
      <c r="C1" s="72"/>
      <c r="E1" s="48"/>
      <c r="F1" s="49"/>
      <c r="G1" s="48"/>
      <c r="K1" s="73"/>
      <c r="L1" s="72"/>
      <c r="M1" s="46"/>
    </row>
    <row r="2" spans="2:11" ht="15.75" customHeight="1">
      <c r="B2" s="77" t="s">
        <v>13</v>
      </c>
      <c r="C2" s="78" t="s">
        <v>6</v>
      </c>
      <c r="D2" s="77" t="s">
        <v>38</v>
      </c>
      <c r="E2" s="77" t="s">
        <v>11</v>
      </c>
      <c r="F2" s="77" t="s">
        <v>7</v>
      </c>
      <c r="G2" s="77" t="s">
        <v>8</v>
      </c>
      <c r="H2" s="77" t="s">
        <v>9</v>
      </c>
      <c r="I2" s="79" t="s">
        <v>41</v>
      </c>
      <c r="J2" s="77" t="s">
        <v>10</v>
      </c>
      <c r="K2" s="77" t="s">
        <v>39</v>
      </c>
    </row>
    <row r="3" spans="2:11" ht="30" customHeight="1">
      <c r="B3" s="50"/>
      <c r="C3" s="51"/>
      <c r="D3" s="52" t="e">
        <f>VLOOKUP(A3,データ!$A$2:$B$18,2,FALSE)</f>
        <v>#N/A</v>
      </c>
      <c r="E3" s="52"/>
      <c r="F3" s="53"/>
      <c r="G3" s="53"/>
      <c r="H3" s="54">
        <f>F3-G3</f>
        <v>0</v>
      </c>
      <c r="I3" s="55">
        <v>1</v>
      </c>
      <c r="J3" s="52"/>
      <c r="K3" s="104"/>
    </row>
    <row r="4" spans="2:11" ht="30" customHeight="1">
      <c r="B4" s="50"/>
      <c r="C4" s="51"/>
      <c r="D4" s="52" t="e">
        <f>VLOOKUP(A4,データ!$A$2:$B$18,2,FALSE)</f>
        <v>#N/A</v>
      </c>
      <c r="E4" s="52"/>
      <c r="F4" s="53"/>
      <c r="G4" s="53"/>
      <c r="H4" s="54">
        <f>H3+F4-G4</f>
        <v>0</v>
      </c>
      <c r="I4" s="55">
        <v>2</v>
      </c>
      <c r="J4" s="52"/>
      <c r="K4" s="52"/>
    </row>
    <row r="5" spans="2:11" ht="30" customHeight="1">
      <c r="B5" s="50"/>
      <c r="C5" s="51"/>
      <c r="D5" s="52" t="e">
        <f>VLOOKUP(A5,データ!$A$2:$B$18,2,FALSE)</f>
        <v>#N/A</v>
      </c>
      <c r="E5" s="52"/>
      <c r="F5" s="53"/>
      <c r="G5" s="53"/>
      <c r="H5" s="54">
        <f aca="true" t="shared" si="0" ref="H5:H69">H4+F5-G5</f>
        <v>0</v>
      </c>
      <c r="I5" s="55">
        <v>3</v>
      </c>
      <c r="J5" s="52"/>
      <c r="K5" s="52"/>
    </row>
    <row r="6" spans="2:11" ht="30" customHeight="1">
      <c r="B6" s="50"/>
      <c r="C6" s="51"/>
      <c r="D6" s="52" t="e">
        <f>VLOOKUP(A6,データ!$A$2:$B$18,2,FALSE)</f>
        <v>#N/A</v>
      </c>
      <c r="E6" s="52"/>
      <c r="F6" s="53"/>
      <c r="G6" s="53"/>
      <c r="H6" s="54">
        <f t="shared" si="0"/>
        <v>0</v>
      </c>
      <c r="I6" s="55">
        <v>4</v>
      </c>
      <c r="J6" s="52"/>
      <c r="K6" s="52"/>
    </row>
    <row r="7" spans="2:11" ht="30" customHeight="1">
      <c r="B7" s="50"/>
      <c r="C7" s="51"/>
      <c r="D7" s="52" t="e">
        <f>VLOOKUP(A7,データ!$A$2:$B$18,2,FALSE)</f>
        <v>#N/A</v>
      </c>
      <c r="E7" s="52"/>
      <c r="F7" s="53"/>
      <c r="G7" s="53"/>
      <c r="H7" s="54">
        <f t="shared" si="0"/>
        <v>0</v>
      </c>
      <c r="I7" s="55">
        <v>5</v>
      </c>
      <c r="J7" s="52"/>
      <c r="K7" s="52"/>
    </row>
    <row r="8" spans="2:11" ht="30" customHeight="1">
      <c r="B8" s="50"/>
      <c r="C8" s="51"/>
      <c r="D8" s="52" t="e">
        <f>VLOOKUP(A8,データ!$A$2:$B$18,2,FALSE)</f>
        <v>#N/A</v>
      </c>
      <c r="E8" s="52"/>
      <c r="F8" s="53"/>
      <c r="G8" s="53"/>
      <c r="H8" s="54">
        <f t="shared" si="0"/>
        <v>0</v>
      </c>
      <c r="I8" s="55">
        <v>6</v>
      </c>
      <c r="J8" s="52"/>
      <c r="K8" s="52"/>
    </row>
    <row r="9" spans="2:11" ht="30" customHeight="1">
      <c r="B9" s="50"/>
      <c r="C9" s="51"/>
      <c r="D9" s="52" t="e">
        <f>VLOOKUP(A9,データ!$A$2:$B$18,2,FALSE)</f>
        <v>#N/A</v>
      </c>
      <c r="E9" s="52"/>
      <c r="F9" s="53"/>
      <c r="G9" s="53"/>
      <c r="H9" s="54">
        <f t="shared" si="0"/>
        <v>0</v>
      </c>
      <c r="I9" s="55">
        <v>7</v>
      </c>
      <c r="J9" s="52"/>
      <c r="K9" s="52"/>
    </row>
    <row r="10" spans="2:11" ht="30" customHeight="1">
      <c r="B10" s="50"/>
      <c r="C10" s="51"/>
      <c r="D10" s="52" t="e">
        <f>VLOOKUP(A10,データ!$A$2:$B$18,2,FALSE)</f>
        <v>#N/A</v>
      </c>
      <c r="E10" s="52"/>
      <c r="F10" s="53"/>
      <c r="G10" s="53"/>
      <c r="H10" s="54">
        <f t="shared" si="0"/>
        <v>0</v>
      </c>
      <c r="I10" s="55">
        <v>8</v>
      </c>
      <c r="J10" s="52"/>
      <c r="K10" s="52"/>
    </row>
    <row r="11" spans="2:11" ht="30" customHeight="1">
      <c r="B11" s="50"/>
      <c r="C11" s="51"/>
      <c r="D11" s="52" t="e">
        <f>VLOOKUP(A11,データ!$A$2:$B$18,2,FALSE)</f>
        <v>#N/A</v>
      </c>
      <c r="E11" s="52"/>
      <c r="F11" s="53"/>
      <c r="G11" s="53"/>
      <c r="H11" s="54">
        <f t="shared" si="0"/>
        <v>0</v>
      </c>
      <c r="I11" s="55">
        <v>9</v>
      </c>
      <c r="J11" s="52"/>
      <c r="K11" s="52"/>
    </row>
    <row r="12" spans="2:11" ht="30" customHeight="1">
      <c r="B12" s="50"/>
      <c r="C12" s="51"/>
      <c r="D12" s="52" t="e">
        <f>VLOOKUP(A12,データ!$A$2:$B$18,2,FALSE)</f>
        <v>#N/A</v>
      </c>
      <c r="E12" s="52"/>
      <c r="F12" s="53"/>
      <c r="G12" s="53"/>
      <c r="H12" s="54">
        <f t="shared" si="0"/>
        <v>0</v>
      </c>
      <c r="I12" s="55">
        <v>10</v>
      </c>
      <c r="J12" s="52"/>
      <c r="K12" s="52"/>
    </row>
    <row r="13" spans="2:11" ht="30" customHeight="1">
      <c r="B13" s="50"/>
      <c r="C13" s="51"/>
      <c r="D13" s="52" t="e">
        <f>VLOOKUP(A13,データ!$A$2:$B$18,2,FALSE)</f>
        <v>#N/A</v>
      </c>
      <c r="E13" s="52"/>
      <c r="F13" s="53"/>
      <c r="G13" s="53"/>
      <c r="H13" s="54">
        <f t="shared" si="0"/>
        <v>0</v>
      </c>
      <c r="I13" s="55">
        <v>11</v>
      </c>
      <c r="J13" s="52"/>
      <c r="K13" s="52"/>
    </row>
    <row r="14" spans="2:11" ht="30" customHeight="1">
      <c r="B14" s="50"/>
      <c r="C14" s="51"/>
      <c r="D14" s="52" t="e">
        <f>VLOOKUP(A14,データ!$A$2:$B$18,2,FALSE)</f>
        <v>#N/A</v>
      </c>
      <c r="E14" s="52"/>
      <c r="F14" s="53"/>
      <c r="G14" s="53"/>
      <c r="H14" s="54">
        <f t="shared" si="0"/>
        <v>0</v>
      </c>
      <c r="I14" s="55">
        <v>12</v>
      </c>
      <c r="J14" s="52"/>
      <c r="K14" s="52"/>
    </row>
    <row r="15" spans="2:11" ht="30" customHeight="1">
      <c r="B15" s="50"/>
      <c r="C15" s="51"/>
      <c r="D15" s="52" t="e">
        <f>VLOOKUP(A15,データ!$A$2:$B$18,2,FALSE)</f>
        <v>#N/A</v>
      </c>
      <c r="E15" s="52"/>
      <c r="F15" s="53"/>
      <c r="G15" s="53"/>
      <c r="H15" s="54">
        <f t="shared" si="0"/>
        <v>0</v>
      </c>
      <c r="I15" s="55">
        <v>13</v>
      </c>
      <c r="J15" s="52"/>
      <c r="K15" s="52"/>
    </row>
    <row r="16" spans="2:11" ht="30" customHeight="1">
      <c r="B16" s="50"/>
      <c r="C16" s="51"/>
      <c r="D16" s="52" t="e">
        <f>VLOOKUP(A16,データ!$A$2:$B$18,2,FALSE)</f>
        <v>#N/A</v>
      </c>
      <c r="E16" s="52"/>
      <c r="F16" s="53"/>
      <c r="G16" s="53"/>
      <c r="H16" s="54">
        <f t="shared" si="0"/>
        <v>0</v>
      </c>
      <c r="I16" s="55">
        <v>14</v>
      </c>
      <c r="J16" s="52"/>
      <c r="K16" s="52"/>
    </row>
    <row r="17" spans="2:11" ht="30" customHeight="1">
      <c r="B17" s="50"/>
      <c r="C17" s="51"/>
      <c r="D17" s="52" t="e">
        <f>VLOOKUP(A17,データ!$A$2:$B$18,2,FALSE)</f>
        <v>#N/A</v>
      </c>
      <c r="E17" s="52"/>
      <c r="F17" s="53"/>
      <c r="G17" s="53"/>
      <c r="H17" s="54">
        <f t="shared" si="0"/>
        <v>0</v>
      </c>
      <c r="I17" s="55">
        <v>15</v>
      </c>
      <c r="J17" s="52"/>
      <c r="K17" s="52"/>
    </row>
    <row r="18" spans="2:11" ht="30" customHeight="1">
      <c r="B18" s="50"/>
      <c r="C18" s="51"/>
      <c r="D18" s="52" t="e">
        <f>VLOOKUP(A18,データ!$A$2:$B$18,2,FALSE)</f>
        <v>#N/A</v>
      </c>
      <c r="E18" s="52"/>
      <c r="F18" s="53"/>
      <c r="G18" s="53"/>
      <c r="H18" s="54">
        <f t="shared" si="0"/>
        <v>0</v>
      </c>
      <c r="I18" s="55">
        <v>16</v>
      </c>
      <c r="J18" s="52"/>
      <c r="K18" s="52"/>
    </row>
    <row r="19" spans="2:11" ht="30" customHeight="1">
      <c r="B19" s="50"/>
      <c r="C19" s="51"/>
      <c r="D19" s="52" t="e">
        <f>VLOOKUP(A19,データ!$A$2:$B$18,2,FALSE)</f>
        <v>#N/A</v>
      </c>
      <c r="E19" s="52"/>
      <c r="F19" s="53"/>
      <c r="G19" s="53"/>
      <c r="H19" s="54">
        <f t="shared" si="0"/>
        <v>0</v>
      </c>
      <c r="I19" s="55">
        <v>17</v>
      </c>
      <c r="J19" s="52"/>
      <c r="K19" s="52"/>
    </row>
    <row r="20" spans="2:11" ht="30" customHeight="1">
      <c r="B20" s="50"/>
      <c r="C20" s="51"/>
      <c r="D20" s="52" t="e">
        <f>VLOOKUP(A20,データ!$A$2:$B$18,2,FALSE)</f>
        <v>#N/A</v>
      </c>
      <c r="E20" s="52"/>
      <c r="F20" s="53"/>
      <c r="G20" s="53"/>
      <c r="H20" s="54">
        <f t="shared" si="0"/>
        <v>0</v>
      </c>
      <c r="I20" s="55">
        <v>18</v>
      </c>
      <c r="J20" s="52"/>
      <c r="K20" s="52"/>
    </row>
    <row r="21" spans="2:11" ht="30" customHeight="1">
      <c r="B21" s="50"/>
      <c r="C21" s="51"/>
      <c r="D21" s="52" t="e">
        <f>VLOOKUP(A21,データ!$A$2:$B$18,2,FALSE)</f>
        <v>#N/A</v>
      </c>
      <c r="E21" s="52"/>
      <c r="F21" s="53"/>
      <c r="G21" s="56"/>
      <c r="H21" s="54">
        <f t="shared" si="0"/>
        <v>0</v>
      </c>
      <c r="I21" s="55">
        <v>19</v>
      </c>
      <c r="J21" s="52"/>
      <c r="K21" s="52"/>
    </row>
    <row r="22" spans="2:11" ht="30" customHeight="1">
      <c r="B22" s="50"/>
      <c r="C22" s="51"/>
      <c r="D22" s="52" t="e">
        <f>VLOOKUP(A22,データ!$A$2:$B$18,2,FALSE)</f>
        <v>#N/A</v>
      </c>
      <c r="E22" s="52"/>
      <c r="F22" s="53"/>
      <c r="G22" s="53"/>
      <c r="H22" s="54">
        <f t="shared" si="0"/>
        <v>0</v>
      </c>
      <c r="I22" s="55">
        <v>20</v>
      </c>
      <c r="J22" s="52"/>
      <c r="K22" s="52"/>
    </row>
    <row r="23" spans="2:11" ht="30" customHeight="1">
      <c r="B23" s="50"/>
      <c r="C23" s="51"/>
      <c r="D23" s="52" t="e">
        <f>VLOOKUP(A23,データ!$A$2:$B$18,2,FALSE)</f>
        <v>#N/A</v>
      </c>
      <c r="E23" s="52"/>
      <c r="F23" s="53"/>
      <c r="G23" s="53"/>
      <c r="H23" s="54">
        <f t="shared" si="0"/>
        <v>0</v>
      </c>
      <c r="I23" s="55">
        <v>21</v>
      </c>
      <c r="J23" s="52"/>
      <c r="K23" s="52"/>
    </row>
    <row r="24" spans="2:11" ht="30" customHeight="1">
      <c r="B24" s="50"/>
      <c r="C24" s="51"/>
      <c r="D24" s="52" t="e">
        <f>VLOOKUP(A24,データ!$A$2:$B$18,2,FALSE)</f>
        <v>#N/A</v>
      </c>
      <c r="E24" s="52"/>
      <c r="F24" s="53"/>
      <c r="G24" s="53"/>
      <c r="H24" s="54">
        <f t="shared" si="0"/>
        <v>0</v>
      </c>
      <c r="I24" s="55">
        <v>22</v>
      </c>
      <c r="J24" s="52"/>
      <c r="K24" s="52"/>
    </row>
    <row r="25" spans="2:11" ht="30" customHeight="1">
      <c r="B25" s="50"/>
      <c r="C25" s="51"/>
      <c r="D25" s="52" t="e">
        <f>VLOOKUP(A25,データ!$A$2:$B$18,2,FALSE)</f>
        <v>#N/A</v>
      </c>
      <c r="E25" s="52"/>
      <c r="F25" s="53"/>
      <c r="G25" s="53"/>
      <c r="H25" s="54">
        <f t="shared" si="0"/>
        <v>0</v>
      </c>
      <c r="I25" s="55">
        <v>23</v>
      </c>
      <c r="J25" s="52"/>
      <c r="K25" s="52"/>
    </row>
    <row r="26" spans="2:11" ht="30" customHeight="1">
      <c r="B26" s="50"/>
      <c r="C26" s="51"/>
      <c r="D26" s="52" t="e">
        <f>VLOOKUP(A26,データ!$A$2:$B$18,2,FALSE)</f>
        <v>#N/A</v>
      </c>
      <c r="E26" s="52"/>
      <c r="F26" s="53"/>
      <c r="G26" s="53"/>
      <c r="H26" s="54">
        <f t="shared" si="0"/>
        <v>0</v>
      </c>
      <c r="I26" s="55">
        <v>24</v>
      </c>
      <c r="J26" s="52"/>
      <c r="K26" s="52"/>
    </row>
    <row r="27" spans="2:11" ht="30" customHeight="1">
      <c r="B27" s="50"/>
      <c r="C27" s="51"/>
      <c r="D27" s="52" t="e">
        <f>VLOOKUP(A27,データ!$A$2:$B$18,2,FALSE)</f>
        <v>#N/A</v>
      </c>
      <c r="E27" s="52"/>
      <c r="F27" s="53"/>
      <c r="G27" s="53"/>
      <c r="H27" s="54">
        <f t="shared" si="0"/>
        <v>0</v>
      </c>
      <c r="I27" s="55">
        <v>25</v>
      </c>
      <c r="J27" s="52"/>
      <c r="K27" s="52"/>
    </row>
    <row r="28" spans="2:11" ht="30" customHeight="1">
      <c r="B28" s="50"/>
      <c r="C28" s="51"/>
      <c r="D28" s="52" t="e">
        <f>VLOOKUP(A28,データ!$A$2:$B$18,2,FALSE)</f>
        <v>#N/A</v>
      </c>
      <c r="E28" s="52"/>
      <c r="F28" s="53"/>
      <c r="G28" s="53"/>
      <c r="H28" s="54">
        <f t="shared" si="0"/>
        <v>0</v>
      </c>
      <c r="I28" s="55">
        <v>26</v>
      </c>
      <c r="J28" s="52"/>
      <c r="K28" s="52"/>
    </row>
    <row r="29" spans="2:11" ht="30" customHeight="1">
      <c r="B29" s="50"/>
      <c r="C29" s="51"/>
      <c r="D29" s="52" t="e">
        <f>VLOOKUP(A29,データ!$A$2:$B$18,2,FALSE)</f>
        <v>#N/A</v>
      </c>
      <c r="E29" s="52"/>
      <c r="F29" s="53"/>
      <c r="G29" s="53"/>
      <c r="H29" s="54">
        <f t="shared" si="0"/>
        <v>0</v>
      </c>
      <c r="I29" s="55">
        <v>27</v>
      </c>
      <c r="J29" s="52"/>
      <c r="K29" s="52"/>
    </row>
    <row r="30" spans="2:11" ht="30" customHeight="1">
      <c r="B30" s="50"/>
      <c r="C30" s="51"/>
      <c r="D30" s="52" t="e">
        <f>VLOOKUP(A30,データ!$A$2:$B$18,2,FALSE)</f>
        <v>#N/A</v>
      </c>
      <c r="E30" s="52"/>
      <c r="F30" s="53"/>
      <c r="G30" s="53"/>
      <c r="H30" s="54">
        <f t="shared" si="0"/>
        <v>0</v>
      </c>
      <c r="I30" s="55">
        <v>28</v>
      </c>
      <c r="J30" s="52"/>
      <c r="K30" s="52"/>
    </row>
    <row r="31" spans="2:11" ht="30" customHeight="1">
      <c r="B31" s="50"/>
      <c r="C31" s="51"/>
      <c r="D31" s="52" t="e">
        <f>VLOOKUP(A31,データ!$A$2:$B$18,2,FALSE)</f>
        <v>#N/A</v>
      </c>
      <c r="E31" s="52"/>
      <c r="F31" s="53"/>
      <c r="G31" s="53"/>
      <c r="H31" s="54">
        <f t="shared" si="0"/>
        <v>0</v>
      </c>
      <c r="I31" s="55">
        <v>29</v>
      </c>
      <c r="J31" s="52"/>
      <c r="K31" s="52"/>
    </row>
    <row r="32" spans="2:11" ht="30" customHeight="1">
      <c r="B32" s="50"/>
      <c r="C32" s="51"/>
      <c r="D32" s="52" t="e">
        <f>VLOOKUP(A32,データ!$A$2:$B$18,2,FALSE)</f>
        <v>#N/A</v>
      </c>
      <c r="E32" s="52"/>
      <c r="F32" s="53"/>
      <c r="G32" s="53"/>
      <c r="H32" s="54">
        <f t="shared" si="0"/>
        <v>0</v>
      </c>
      <c r="I32" s="55">
        <v>30</v>
      </c>
      <c r="J32" s="52"/>
      <c r="K32" s="52"/>
    </row>
    <row r="33" spans="2:11" ht="30" customHeight="1">
      <c r="B33" s="50"/>
      <c r="C33" s="51"/>
      <c r="D33" s="52" t="e">
        <f>VLOOKUP(A33,データ!$A$2:$B$18,2,FALSE)</f>
        <v>#N/A</v>
      </c>
      <c r="E33" s="52"/>
      <c r="F33" s="53"/>
      <c r="G33" s="53"/>
      <c r="H33" s="54">
        <f t="shared" si="0"/>
        <v>0</v>
      </c>
      <c r="I33" s="55">
        <v>31</v>
      </c>
      <c r="J33" s="52"/>
      <c r="K33" s="52"/>
    </row>
    <row r="34" spans="2:11" ht="30" customHeight="1">
      <c r="B34" s="50"/>
      <c r="C34" s="51"/>
      <c r="D34" s="52" t="e">
        <f>VLOOKUP(A34,データ!$A$2:$B$18,2,FALSE)</f>
        <v>#N/A</v>
      </c>
      <c r="E34" s="52"/>
      <c r="F34" s="53"/>
      <c r="G34" s="53"/>
      <c r="H34" s="54">
        <f t="shared" si="0"/>
        <v>0</v>
      </c>
      <c r="I34" s="55">
        <v>32</v>
      </c>
      <c r="J34" s="52"/>
      <c r="K34" s="52"/>
    </row>
    <row r="35" spans="2:11" ht="30" customHeight="1">
      <c r="B35" s="50"/>
      <c r="C35" s="51"/>
      <c r="D35" s="52" t="e">
        <f>VLOOKUP(A35,データ!$A$2:$B$18,2,FALSE)</f>
        <v>#N/A</v>
      </c>
      <c r="E35" s="52"/>
      <c r="F35" s="53"/>
      <c r="G35" s="53"/>
      <c r="H35" s="54">
        <f t="shared" si="0"/>
        <v>0</v>
      </c>
      <c r="I35" s="55">
        <v>33</v>
      </c>
      <c r="J35" s="52"/>
      <c r="K35" s="52"/>
    </row>
    <row r="36" spans="2:11" ht="30" customHeight="1">
      <c r="B36" s="50"/>
      <c r="C36" s="51"/>
      <c r="D36" s="52" t="e">
        <f>VLOOKUP(A36,データ!$A$2:$B$18,2,FALSE)</f>
        <v>#N/A</v>
      </c>
      <c r="E36" s="52"/>
      <c r="F36" s="53"/>
      <c r="G36" s="53"/>
      <c r="H36" s="54">
        <f t="shared" si="0"/>
        <v>0</v>
      </c>
      <c r="I36" s="55">
        <v>34</v>
      </c>
      <c r="J36" s="52"/>
      <c r="K36" s="52"/>
    </row>
    <row r="37" spans="2:11" ht="30" customHeight="1">
      <c r="B37" s="50"/>
      <c r="C37" s="51"/>
      <c r="D37" s="52" t="e">
        <f>VLOOKUP(A37,データ!$A$2:$B$18,2,FALSE)</f>
        <v>#N/A</v>
      </c>
      <c r="E37" s="52"/>
      <c r="F37" s="53"/>
      <c r="G37" s="53"/>
      <c r="H37" s="54">
        <f t="shared" si="0"/>
        <v>0</v>
      </c>
      <c r="I37" s="55">
        <v>35</v>
      </c>
      <c r="J37" s="52"/>
      <c r="K37" s="52"/>
    </row>
    <row r="38" spans="2:11" ht="30" customHeight="1">
      <c r="B38" s="50"/>
      <c r="C38" s="51"/>
      <c r="D38" s="52" t="e">
        <f>VLOOKUP(A38,データ!$A$2:$B$18,2,FALSE)</f>
        <v>#N/A</v>
      </c>
      <c r="E38" s="52"/>
      <c r="F38" s="53"/>
      <c r="G38" s="53"/>
      <c r="H38" s="54">
        <f t="shared" si="0"/>
        <v>0</v>
      </c>
      <c r="I38" s="55">
        <v>36</v>
      </c>
      <c r="J38" s="52"/>
      <c r="K38" s="52"/>
    </row>
    <row r="39" spans="2:11" ht="30" customHeight="1">
      <c r="B39" s="50"/>
      <c r="C39" s="51"/>
      <c r="D39" s="52" t="e">
        <f>VLOOKUP(A39,データ!$A$2:$B$18,2,FALSE)</f>
        <v>#N/A</v>
      </c>
      <c r="E39" s="52"/>
      <c r="F39" s="53"/>
      <c r="G39" s="53"/>
      <c r="H39" s="54">
        <f t="shared" si="0"/>
        <v>0</v>
      </c>
      <c r="I39" s="55">
        <v>37</v>
      </c>
      <c r="J39" s="52"/>
      <c r="K39" s="52"/>
    </row>
    <row r="40" spans="2:11" ht="30" customHeight="1">
      <c r="B40" s="50"/>
      <c r="C40" s="51"/>
      <c r="D40" s="52" t="e">
        <f>VLOOKUP(A40,データ!$A$2:$B$18,2,FALSE)</f>
        <v>#N/A</v>
      </c>
      <c r="E40" s="52"/>
      <c r="F40" s="53"/>
      <c r="G40" s="53"/>
      <c r="H40" s="54">
        <f t="shared" si="0"/>
        <v>0</v>
      </c>
      <c r="I40" s="55">
        <v>38</v>
      </c>
      <c r="J40" s="52"/>
      <c r="K40" s="52"/>
    </row>
    <row r="41" spans="2:11" ht="30" customHeight="1">
      <c r="B41" s="50"/>
      <c r="C41" s="51"/>
      <c r="D41" s="52" t="e">
        <f>VLOOKUP(A41,データ!$A$2:$B$18,2,FALSE)</f>
        <v>#N/A</v>
      </c>
      <c r="E41" s="52"/>
      <c r="F41" s="53"/>
      <c r="G41" s="53"/>
      <c r="H41" s="54">
        <f t="shared" si="0"/>
        <v>0</v>
      </c>
      <c r="I41" s="55">
        <v>39</v>
      </c>
      <c r="J41" s="52"/>
      <c r="K41" s="52"/>
    </row>
    <row r="42" spans="2:11" ht="30" customHeight="1">
      <c r="B42" s="50"/>
      <c r="C42" s="51"/>
      <c r="D42" s="52" t="e">
        <f>VLOOKUP(A42,データ!$A$2:$B$18,2,FALSE)</f>
        <v>#N/A</v>
      </c>
      <c r="E42" s="52"/>
      <c r="F42" s="53"/>
      <c r="G42" s="53"/>
      <c r="H42" s="54">
        <f t="shared" si="0"/>
        <v>0</v>
      </c>
      <c r="I42" s="55">
        <v>40</v>
      </c>
      <c r="J42" s="52"/>
      <c r="K42" s="52"/>
    </row>
    <row r="43" spans="2:11" ht="30" customHeight="1">
      <c r="B43" s="50"/>
      <c r="C43" s="51"/>
      <c r="D43" s="52" t="e">
        <f>VLOOKUP(A43,データ!$A$2:$B$18,2,FALSE)</f>
        <v>#N/A</v>
      </c>
      <c r="E43" s="52"/>
      <c r="F43" s="53"/>
      <c r="G43" s="53"/>
      <c r="H43" s="54">
        <f t="shared" si="0"/>
        <v>0</v>
      </c>
      <c r="I43" s="55">
        <v>41</v>
      </c>
      <c r="J43" s="52"/>
      <c r="K43" s="52"/>
    </row>
    <row r="44" spans="2:11" ht="30" customHeight="1">
      <c r="B44" s="50"/>
      <c r="C44" s="51"/>
      <c r="D44" s="52" t="e">
        <f>VLOOKUP(A44,データ!$A$2:$B$18,2,FALSE)</f>
        <v>#N/A</v>
      </c>
      <c r="E44" s="52"/>
      <c r="F44" s="53"/>
      <c r="G44" s="53"/>
      <c r="H44" s="54">
        <f t="shared" si="0"/>
        <v>0</v>
      </c>
      <c r="I44" s="55">
        <v>42</v>
      </c>
      <c r="J44" s="52"/>
      <c r="K44" s="52"/>
    </row>
    <row r="45" spans="2:11" ht="30" customHeight="1">
      <c r="B45" s="50"/>
      <c r="C45" s="51"/>
      <c r="D45" s="52" t="e">
        <f>VLOOKUP(A45,データ!$A$2:$B$18,2,FALSE)</f>
        <v>#N/A</v>
      </c>
      <c r="E45" s="52"/>
      <c r="F45" s="53"/>
      <c r="G45" s="53"/>
      <c r="H45" s="54">
        <f t="shared" si="0"/>
        <v>0</v>
      </c>
      <c r="I45" s="55">
        <v>43</v>
      </c>
      <c r="J45" s="52"/>
      <c r="K45" s="52"/>
    </row>
    <row r="46" spans="2:11" ht="30" customHeight="1">
      <c r="B46" s="50"/>
      <c r="C46" s="51"/>
      <c r="D46" s="52" t="e">
        <f>VLOOKUP(A46,データ!$A$2:$B$18,2,FALSE)</f>
        <v>#N/A</v>
      </c>
      <c r="E46" s="52"/>
      <c r="F46" s="53"/>
      <c r="G46" s="53"/>
      <c r="H46" s="54">
        <f t="shared" si="0"/>
        <v>0</v>
      </c>
      <c r="I46" s="55">
        <v>44</v>
      </c>
      <c r="J46" s="52"/>
      <c r="K46" s="52"/>
    </row>
    <row r="47" spans="2:11" ht="30" customHeight="1">
      <c r="B47" s="50"/>
      <c r="C47" s="51"/>
      <c r="D47" s="52" t="e">
        <f>VLOOKUP(A47,データ!$A$2:$B$18,2,FALSE)</f>
        <v>#N/A</v>
      </c>
      <c r="E47" s="52"/>
      <c r="F47" s="53"/>
      <c r="G47" s="53"/>
      <c r="H47" s="54">
        <f t="shared" si="0"/>
        <v>0</v>
      </c>
      <c r="I47" s="55">
        <v>45</v>
      </c>
      <c r="J47" s="52"/>
      <c r="K47" s="52"/>
    </row>
    <row r="48" spans="2:11" ht="30" customHeight="1">
      <c r="B48" s="50"/>
      <c r="C48" s="51"/>
      <c r="D48" s="52" t="e">
        <f>VLOOKUP(A48,データ!$A$2:$B$18,2,FALSE)</f>
        <v>#N/A</v>
      </c>
      <c r="E48" s="52"/>
      <c r="F48" s="53"/>
      <c r="G48" s="53"/>
      <c r="H48" s="54">
        <f t="shared" si="0"/>
        <v>0</v>
      </c>
      <c r="I48" s="55">
        <v>46</v>
      </c>
      <c r="J48" s="52"/>
      <c r="K48" s="52"/>
    </row>
    <row r="49" spans="2:11" ht="30" customHeight="1">
      <c r="B49" s="50"/>
      <c r="C49" s="51"/>
      <c r="D49" s="52" t="e">
        <f>VLOOKUP(A49,データ!$A$2:$B$18,2,FALSE)</f>
        <v>#N/A</v>
      </c>
      <c r="E49" s="52"/>
      <c r="F49" s="53"/>
      <c r="G49" s="53"/>
      <c r="H49" s="54">
        <f t="shared" si="0"/>
        <v>0</v>
      </c>
      <c r="I49" s="55">
        <v>47</v>
      </c>
      <c r="J49" s="52"/>
      <c r="K49" s="52"/>
    </row>
    <row r="50" spans="2:11" ht="30" customHeight="1">
      <c r="B50" s="50"/>
      <c r="C50" s="51"/>
      <c r="D50" s="52" t="e">
        <f>VLOOKUP(A50,データ!$A$2:$B$18,2,FALSE)</f>
        <v>#N/A</v>
      </c>
      <c r="E50" s="52"/>
      <c r="F50" s="53"/>
      <c r="G50" s="53"/>
      <c r="H50" s="54">
        <f t="shared" si="0"/>
        <v>0</v>
      </c>
      <c r="I50" s="55">
        <v>48</v>
      </c>
      <c r="J50" s="52"/>
      <c r="K50" s="52"/>
    </row>
    <row r="51" spans="2:11" ht="30" customHeight="1">
      <c r="B51" s="50"/>
      <c r="C51" s="51"/>
      <c r="D51" s="52" t="e">
        <f>VLOOKUP(A51,データ!$A$2:$B$18,2,FALSE)</f>
        <v>#N/A</v>
      </c>
      <c r="E51" s="52"/>
      <c r="F51" s="53"/>
      <c r="G51" s="53"/>
      <c r="H51" s="54">
        <f t="shared" si="0"/>
        <v>0</v>
      </c>
      <c r="I51" s="55">
        <v>49</v>
      </c>
      <c r="J51" s="52"/>
      <c r="K51" s="52"/>
    </row>
    <row r="52" spans="2:11" ht="30" customHeight="1">
      <c r="B52" s="50"/>
      <c r="C52" s="51"/>
      <c r="D52" s="52" t="e">
        <f>VLOOKUP(A52,データ!$A$2:$B$18,2,FALSE)</f>
        <v>#N/A</v>
      </c>
      <c r="E52" s="52"/>
      <c r="F52" s="53"/>
      <c r="G52" s="53"/>
      <c r="H52" s="54">
        <f t="shared" si="0"/>
        <v>0</v>
      </c>
      <c r="I52" s="55">
        <v>50</v>
      </c>
      <c r="J52" s="52"/>
      <c r="K52" s="52"/>
    </row>
    <row r="53" spans="2:11" ht="30" customHeight="1">
      <c r="B53" s="50"/>
      <c r="C53" s="51"/>
      <c r="D53" s="52" t="e">
        <f>VLOOKUP(A53,データ!$A$2:$B$18,2,FALSE)</f>
        <v>#N/A</v>
      </c>
      <c r="E53" s="52"/>
      <c r="F53" s="53"/>
      <c r="G53" s="53"/>
      <c r="H53" s="54">
        <f t="shared" si="0"/>
        <v>0</v>
      </c>
      <c r="I53" s="55">
        <v>51</v>
      </c>
      <c r="J53" s="52"/>
      <c r="K53" s="52"/>
    </row>
    <row r="54" spans="2:11" ht="30" customHeight="1">
      <c r="B54" s="50"/>
      <c r="C54" s="51"/>
      <c r="D54" s="52" t="e">
        <f>VLOOKUP(A54,データ!$A$2:$B$18,2,FALSE)</f>
        <v>#N/A</v>
      </c>
      <c r="E54" s="52"/>
      <c r="F54" s="53"/>
      <c r="G54" s="53"/>
      <c r="H54" s="54">
        <f t="shared" si="0"/>
        <v>0</v>
      </c>
      <c r="I54" s="55">
        <v>52</v>
      </c>
      <c r="J54" s="52"/>
      <c r="K54" s="52"/>
    </row>
    <row r="55" spans="2:11" ht="30" customHeight="1">
      <c r="B55" s="50"/>
      <c r="C55" s="51"/>
      <c r="D55" s="52" t="e">
        <f>VLOOKUP(A55,データ!$A$2:$B$18,2,FALSE)</f>
        <v>#N/A</v>
      </c>
      <c r="E55" s="52"/>
      <c r="F55" s="53"/>
      <c r="G55" s="53"/>
      <c r="H55" s="54">
        <f t="shared" si="0"/>
        <v>0</v>
      </c>
      <c r="I55" s="55">
        <v>53</v>
      </c>
      <c r="J55" s="52"/>
      <c r="K55" s="52"/>
    </row>
    <row r="56" spans="2:11" ht="30" customHeight="1">
      <c r="B56" s="50"/>
      <c r="C56" s="51"/>
      <c r="D56" s="52" t="e">
        <f>VLOOKUP(A56,データ!$A$2:$B$18,2,FALSE)</f>
        <v>#N/A</v>
      </c>
      <c r="E56" s="52"/>
      <c r="F56" s="53"/>
      <c r="G56" s="53"/>
      <c r="H56" s="54">
        <f t="shared" si="0"/>
        <v>0</v>
      </c>
      <c r="I56" s="55">
        <v>54</v>
      </c>
      <c r="J56" s="52"/>
      <c r="K56" s="52"/>
    </row>
    <row r="57" spans="2:11" ht="30" customHeight="1">
      <c r="B57" s="50"/>
      <c r="C57" s="51"/>
      <c r="D57" s="52" t="e">
        <f>VLOOKUP(A57,データ!$A$2:$B$18,2,FALSE)</f>
        <v>#N/A</v>
      </c>
      <c r="E57" s="52"/>
      <c r="F57" s="53"/>
      <c r="G57" s="53"/>
      <c r="H57" s="54">
        <f t="shared" si="0"/>
        <v>0</v>
      </c>
      <c r="I57" s="55">
        <v>55</v>
      </c>
      <c r="J57" s="52"/>
      <c r="K57" s="52"/>
    </row>
    <row r="58" spans="2:11" ht="30" customHeight="1">
      <c r="B58" s="50"/>
      <c r="C58" s="51"/>
      <c r="D58" s="52" t="e">
        <f>VLOOKUP(A58,データ!$A$2:$B$18,2,FALSE)</f>
        <v>#N/A</v>
      </c>
      <c r="E58" s="52"/>
      <c r="F58" s="53"/>
      <c r="G58" s="53"/>
      <c r="H58" s="54">
        <f t="shared" si="0"/>
        <v>0</v>
      </c>
      <c r="I58" s="55">
        <v>56</v>
      </c>
      <c r="J58" s="52"/>
      <c r="K58" s="52"/>
    </row>
    <row r="59" spans="2:11" ht="30" customHeight="1">
      <c r="B59" s="50"/>
      <c r="C59" s="51"/>
      <c r="D59" s="52" t="e">
        <f>VLOOKUP(A59,データ!$A$2:$B$18,2,FALSE)</f>
        <v>#N/A</v>
      </c>
      <c r="E59" s="52"/>
      <c r="F59" s="53"/>
      <c r="G59" s="53"/>
      <c r="H59" s="54">
        <f t="shared" si="0"/>
        <v>0</v>
      </c>
      <c r="I59" s="55">
        <v>57</v>
      </c>
      <c r="J59" s="52"/>
      <c r="K59" s="52"/>
    </row>
    <row r="60" spans="2:11" ht="30" customHeight="1">
      <c r="B60" s="50"/>
      <c r="C60" s="51"/>
      <c r="D60" s="52" t="e">
        <f>VLOOKUP(A60,データ!$A$2:$B$18,2,FALSE)</f>
        <v>#N/A</v>
      </c>
      <c r="E60" s="52"/>
      <c r="F60" s="53"/>
      <c r="G60" s="53"/>
      <c r="H60" s="54">
        <f t="shared" si="0"/>
        <v>0</v>
      </c>
      <c r="I60" s="55">
        <v>58</v>
      </c>
      <c r="J60" s="52"/>
      <c r="K60" s="52"/>
    </row>
    <row r="61" spans="2:11" ht="30" customHeight="1">
      <c r="B61" s="50"/>
      <c r="C61" s="51"/>
      <c r="D61" s="52" t="e">
        <f>VLOOKUP(A61,データ!$A$2:$B$18,2,FALSE)</f>
        <v>#N/A</v>
      </c>
      <c r="E61" s="52"/>
      <c r="F61" s="53"/>
      <c r="G61" s="53"/>
      <c r="H61" s="54">
        <f t="shared" si="0"/>
        <v>0</v>
      </c>
      <c r="I61" s="55">
        <v>59</v>
      </c>
      <c r="J61" s="52"/>
      <c r="K61" s="52"/>
    </row>
    <row r="62" spans="2:11" ht="30" customHeight="1">
      <c r="B62" s="50"/>
      <c r="C62" s="51"/>
      <c r="D62" s="52" t="e">
        <f>VLOOKUP(A62,データ!$A$2:$B$18,2,FALSE)</f>
        <v>#N/A</v>
      </c>
      <c r="E62" s="52"/>
      <c r="F62" s="53"/>
      <c r="G62" s="53"/>
      <c r="H62" s="54">
        <f t="shared" si="0"/>
        <v>0</v>
      </c>
      <c r="I62" s="55">
        <v>60</v>
      </c>
      <c r="J62" s="52"/>
      <c r="K62" s="52"/>
    </row>
    <row r="63" spans="2:11" ht="30" customHeight="1">
      <c r="B63" s="50"/>
      <c r="C63" s="51"/>
      <c r="D63" s="52" t="e">
        <f>VLOOKUP(A63,データ!$A$2:$B$18,2,FALSE)</f>
        <v>#N/A</v>
      </c>
      <c r="E63" s="52"/>
      <c r="F63" s="53"/>
      <c r="G63" s="53"/>
      <c r="H63" s="54">
        <f t="shared" si="0"/>
        <v>0</v>
      </c>
      <c r="I63" s="55">
        <v>61</v>
      </c>
      <c r="J63" s="52"/>
      <c r="K63" s="52"/>
    </row>
    <row r="64" spans="2:11" ht="30" customHeight="1">
      <c r="B64" s="50"/>
      <c r="C64" s="51"/>
      <c r="D64" s="52" t="e">
        <f>VLOOKUP(A64,データ!$A$2:$B$18,2,FALSE)</f>
        <v>#N/A</v>
      </c>
      <c r="E64" s="52"/>
      <c r="F64" s="53"/>
      <c r="G64" s="53"/>
      <c r="H64" s="54">
        <f t="shared" si="0"/>
        <v>0</v>
      </c>
      <c r="I64" s="55">
        <v>62</v>
      </c>
      <c r="J64" s="52"/>
      <c r="K64" s="52"/>
    </row>
    <row r="65" spans="2:11" ht="30" customHeight="1">
      <c r="B65" s="50"/>
      <c r="C65" s="51"/>
      <c r="D65" s="52" t="e">
        <f>VLOOKUP(A65,データ!$A$2:$B$18,2,FALSE)</f>
        <v>#N/A</v>
      </c>
      <c r="E65" s="52"/>
      <c r="F65" s="53"/>
      <c r="G65" s="53"/>
      <c r="H65" s="54">
        <f t="shared" si="0"/>
        <v>0</v>
      </c>
      <c r="I65" s="55">
        <v>63</v>
      </c>
      <c r="J65" s="52"/>
      <c r="K65" s="52"/>
    </row>
    <row r="66" spans="2:11" ht="30" customHeight="1">
      <c r="B66" s="50"/>
      <c r="C66" s="51"/>
      <c r="D66" s="52" t="e">
        <f>VLOOKUP(A66,データ!$A$2:$B$18,2,FALSE)</f>
        <v>#N/A</v>
      </c>
      <c r="E66" s="52"/>
      <c r="F66" s="53"/>
      <c r="G66" s="53"/>
      <c r="H66" s="54">
        <f t="shared" si="0"/>
        <v>0</v>
      </c>
      <c r="I66" s="55">
        <v>64</v>
      </c>
      <c r="J66" s="52"/>
      <c r="K66" s="52"/>
    </row>
    <row r="67" spans="2:11" ht="30" customHeight="1">
      <c r="B67" s="50"/>
      <c r="C67" s="51"/>
      <c r="D67" s="52" t="e">
        <f>VLOOKUP(A67,データ!$A$2:$B$18,2,FALSE)</f>
        <v>#N/A</v>
      </c>
      <c r="E67" s="52"/>
      <c r="F67" s="53"/>
      <c r="G67" s="53"/>
      <c r="H67" s="54">
        <f t="shared" si="0"/>
        <v>0</v>
      </c>
      <c r="I67" s="55">
        <v>65</v>
      </c>
      <c r="J67" s="52"/>
      <c r="K67" s="52"/>
    </row>
    <row r="68" spans="2:11" ht="30" customHeight="1">
      <c r="B68" s="50"/>
      <c r="C68" s="51"/>
      <c r="D68" s="52" t="e">
        <f>VLOOKUP(A68,データ!$A$2:$B$18,2,FALSE)</f>
        <v>#N/A</v>
      </c>
      <c r="E68" s="52"/>
      <c r="F68" s="53"/>
      <c r="G68" s="53"/>
      <c r="H68" s="54">
        <f t="shared" si="0"/>
        <v>0</v>
      </c>
      <c r="I68" s="55">
        <v>66</v>
      </c>
      <c r="J68" s="52"/>
      <c r="K68" s="52"/>
    </row>
    <row r="69" spans="2:11" ht="30" customHeight="1">
      <c r="B69" s="50"/>
      <c r="C69" s="51"/>
      <c r="D69" s="52" t="e">
        <f>VLOOKUP(A69,データ!$A$2:$B$18,2,FALSE)</f>
        <v>#N/A</v>
      </c>
      <c r="E69" s="52"/>
      <c r="F69" s="53"/>
      <c r="G69" s="53"/>
      <c r="H69" s="54">
        <f t="shared" si="0"/>
        <v>0</v>
      </c>
      <c r="I69" s="55">
        <v>67</v>
      </c>
      <c r="J69" s="52"/>
      <c r="K69" s="52"/>
    </row>
    <row r="70" spans="2:11" ht="30" customHeight="1">
      <c r="B70" s="50"/>
      <c r="C70" s="51"/>
      <c r="D70" s="52" t="e">
        <f>VLOOKUP(A70,データ!$A$2:$B$18,2,FALSE)</f>
        <v>#N/A</v>
      </c>
      <c r="E70" s="52"/>
      <c r="F70" s="53"/>
      <c r="G70" s="53"/>
      <c r="H70" s="54">
        <f aca="true" t="shared" si="1" ref="H70:H102">H69+F70-G70</f>
        <v>0</v>
      </c>
      <c r="I70" s="55">
        <v>68</v>
      </c>
      <c r="J70" s="52"/>
      <c r="K70" s="52"/>
    </row>
    <row r="71" spans="2:11" ht="30" customHeight="1">
      <c r="B71" s="50"/>
      <c r="C71" s="51"/>
      <c r="D71" s="52" t="e">
        <f>VLOOKUP(A71,データ!$A$2:$B$18,2,FALSE)</f>
        <v>#N/A</v>
      </c>
      <c r="E71" s="52"/>
      <c r="F71" s="53"/>
      <c r="G71" s="53"/>
      <c r="H71" s="54">
        <f t="shared" si="1"/>
        <v>0</v>
      </c>
      <c r="I71" s="55">
        <v>69</v>
      </c>
      <c r="J71" s="52"/>
      <c r="K71" s="52"/>
    </row>
    <row r="72" spans="2:11" ht="30" customHeight="1">
      <c r="B72" s="50"/>
      <c r="C72" s="51"/>
      <c r="D72" s="52" t="e">
        <f>VLOOKUP(A72,データ!$A$2:$B$18,2,FALSE)</f>
        <v>#N/A</v>
      </c>
      <c r="E72" s="52"/>
      <c r="F72" s="53"/>
      <c r="G72" s="53"/>
      <c r="H72" s="54">
        <f t="shared" si="1"/>
        <v>0</v>
      </c>
      <c r="I72" s="55">
        <v>70</v>
      </c>
      <c r="J72" s="52"/>
      <c r="K72" s="52"/>
    </row>
    <row r="73" spans="2:11" ht="30" customHeight="1">
      <c r="B73" s="50"/>
      <c r="C73" s="51"/>
      <c r="D73" s="52" t="e">
        <f>VLOOKUP(A73,データ!$A$2:$B$18,2,FALSE)</f>
        <v>#N/A</v>
      </c>
      <c r="E73" s="52"/>
      <c r="F73" s="53"/>
      <c r="G73" s="53"/>
      <c r="H73" s="54">
        <f t="shared" si="1"/>
        <v>0</v>
      </c>
      <c r="I73" s="55">
        <v>71</v>
      </c>
      <c r="J73" s="52"/>
      <c r="K73" s="52"/>
    </row>
    <row r="74" spans="2:11" ht="30" customHeight="1">
      <c r="B74" s="50"/>
      <c r="C74" s="51"/>
      <c r="D74" s="52" t="e">
        <f>VLOOKUP(A74,データ!$A$2:$B$18,2,FALSE)</f>
        <v>#N/A</v>
      </c>
      <c r="E74" s="52"/>
      <c r="F74" s="53"/>
      <c r="G74" s="53"/>
      <c r="H74" s="54">
        <f t="shared" si="1"/>
        <v>0</v>
      </c>
      <c r="I74" s="55">
        <v>72</v>
      </c>
      <c r="J74" s="52"/>
      <c r="K74" s="52"/>
    </row>
    <row r="75" spans="2:11" ht="30" customHeight="1">
      <c r="B75" s="50"/>
      <c r="C75" s="51"/>
      <c r="D75" s="52" t="e">
        <f>VLOOKUP(A75,データ!$A$2:$B$18,2,FALSE)</f>
        <v>#N/A</v>
      </c>
      <c r="E75" s="52"/>
      <c r="F75" s="53"/>
      <c r="G75" s="53"/>
      <c r="H75" s="54">
        <f t="shared" si="1"/>
        <v>0</v>
      </c>
      <c r="I75" s="55">
        <v>73</v>
      </c>
      <c r="J75" s="52"/>
      <c r="K75" s="52"/>
    </row>
    <row r="76" spans="2:11" ht="30" customHeight="1">
      <c r="B76" s="50"/>
      <c r="C76" s="51"/>
      <c r="D76" s="52" t="e">
        <f>VLOOKUP(A76,データ!$A$2:$B$18,2,FALSE)</f>
        <v>#N/A</v>
      </c>
      <c r="E76" s="52"/>
      <c r="F76" s="53"/>
      <c r="G76" s="53"/>
      <c r="H76" s="54">
        <f t="shared" si="1"/>
        <v>0</v>
      </c>
      <c r="I76" s="55">
        <v>74</v>
      </c>
      <c r="J76" s="52"/>
      <c r="K76" s="52"/>
    </row>
    <row r="77" spans="2:11" ht="30" customHeight="1">
      <c r="B77" s="50"/>
      <c r="C77" s="51"/>
      <c r="D77" s="52" t="e">
        <f>VLOOKUP(A77,データ!$A$2:$B$18,2,FALSE)</f>
        <v>#N/A</v>
      </c>
      <c r="E77" s="52"/>
      <c r="F77" s="53"/>
      <c r="G77" s="53"/>
      <c r="H77" s="54">
        <f t="shared" si="1"/>
        <v>0</v>
      </c>
      <c r="I77" s="55">
        <v>75</v>
      </c>
      <c r="J77" s="52"/>
      <c r="K77" s="52"/>
    </row>
    <row r="78" spans="2:11" ht="30" customHeight="1">
      <c r="B78" s="50"/>
      <c r="C78" s="51"/>
      <c r="D78" s="52" t="e">
        <f>VLOOKUP(A78,データ!$A$2:$B$18,2,FALSE)</f>
        <v>#N/A</v>
      </c>
      <c r="E78" s="52"/>
      <c r="F78" s="53"/>
      <c r="G78" s="53"/>
      <c r="H78" s="54">
        <f t="shared" si="1"/>
        <v>0</v>
      </c>
      <c r="I78" s="55">
        <v>76</v>
      </c>
      <c r="J78" s="52"/>
      <c r="K78" s="52"/>
    </row>
    <row r="79" spans="2:11" ht="30" customHeight="1">
      <c r="B79" s="50"/>
      <c r="C79" s="51"/>
      <c r="D79" s="52" t="e">
        <f>VLOOKUP(A79,データ!$A$2:$B$18,2,FALSE)</f>
        <v>#N/A</v>
      </c>
      <c r="E79" s="52"/>
      <c r="F79" s="53"/>
      <c r="G79" s="53"/>
      <c r="H79" s="54">
        <f t="shared" si="1"/>
        <v>0</v>
      </c>
      <c r="I79" s="55">
        <v>77</v>
      </c>
      <c r="J79" s="52"/>
      <c r="K79" s="52"/>
    </row>
    <row r="80" spans="2:11" ht="30" customHeight="1">
      <c r="B80" s="50"/>
      <c r="C80" s="51"/>
      <c r="D80" s="52" t="e">
        <f>VLOOKUP(A80,データ!$A$2:$B$18,2,FALSE)</f>
        <v>#N/A</v>
      </c>
      <c r="E80" s="52"/>
      <c r="F80" s="53"/>
      <c r="G80" s="53"/>
      <c r="H80" s="54">
        <f t="shared" si="1"/>
        <v>0</v>
      </c>
      <c r="I80" s="55">
        <v>78</v>
      </c>
      <c r="J80" s="52"/>
      <c r="K80" s="52"/>
    </row>
    <row r="81" spans="2:11" ht="30" customHeight="1">
      <c r="B81" s="50"/>
      <c r="C81" s="51"/>
      <c r="D81" s="52" t="e">
        <f>VLOOKUP(A81,データ!$A$2:$B$18,2,FALSE)</f>
        <v>#N/A</v>
      </c>
      <c r="E81" s="52"/>
      <c r="F81" s="53"/>
      <c r="G81" s="53"/>
      <c r="H81" s="54">
        <f t="shared" si="1"/>
        <v>0</v>
      </c>
      <c r="I81" s="55">
        <v>79</v>
      </c>
      <c r="J81" s="52"/>
      <c r="K81" s="52"/>
    </row>
    <row r="82" spans="2:11" ht="30" customHeight="1">
      <c r="B82" s="50"/>
      <c r="C82" s="51"/>
      <c r="D82" s="52" t="e">
        <f>VLOOKUP(A82,データ!$A$2:$B$18,2,FALSE)</f>
        <v>#N/A</v>
      </c>
      <c r="E82" s="52"/>
      <c r="F82" s="53"/>
      <c r="G82" s="53"/>
      <c r="H82" s="54">
        <f t="shared" si="1"/>
        <v>0</v>
      </c>
      <c r="I82" s="55">
        <v>80</v>
      </c>
      <c r="J82" s="52"/>
      <c r="K82" s="52"/>
    </row>
    <row r="83" spans="2:11" ht="30" customHeight="1">
      <c r="B83" s="50"/>
      <c r="C83" s="51"/>
      <c r="D83" s="52" t="e">
        <f>VLOOKUP(A83,データ!$A$2:$B$18,2,FALSE)</f>
        <v>#N/A</v>
      </c>
      <c r="E83" s="52"/>
      <c r="F83" s="53"/>
      <c r="G83" s="53"/>
      <c r="H83" s="54">
        <f t="shared" si="1"/>
        <v>0</v>
      </c>
      <c r="I83" s="55">
        <v>81</v>
      </c>
      <c r="J83" s="52"/>
      <c r="K83" s="52"/>
    </row>
    <row r="84" spans="2:11" ht="30" customHeight="1">
      <c r="B84" s="50"/>
      <c r="C84" s="51"/>
      <c r="D84" s="52" t="e">
        <f>VLOOKUP(A84,データ!$A$2:$B$18,2,FALSE)</f>
        <v>#N/A</v>
      </c>
      <c r="E84" s="52"/>
      <c r="F84" s="53"/>
      <c r="G84" s="53"/>
      <c r="H84" s="54">
        <f t="shared" si="1"/>
        <v>0</v>
      </c>
      <c r="I84" s="55">
        <v>82</v>
      </c>
      <c r="J84" s="52"/>
      <c r="K84" s="52"/>
    </row>
    <row r="85" spans="2:11" ht="30" customHeight="1">
      <c r="B85" s="50"/>
      <c r="C85" s="51"/>
      <c r="D85" s="52" t="e">
        <f>VLOOKUP(A85,データ!$A$2:$B$18,2,FALSE)</f>
        <v>#N/A</v>
      </c>
      <c r="E85" s="52"/>
      <c r="F85" s="53"/>
      <c r="G85" s="56"/>
      <c r="H85" s="54">
        <f t="shared" si="1"/>
        <v>0</v>
      </c>
      <c r="I85" s="55">
        <v>83</v>
      </c>
      <c r="J85" s="52"/>
      <c r="K85" s="52"/>
    </row>
    <row r="86" spans="2:11" ht="30" customHeight="1">
      <c r="B86" s="50"/>
      <c r="C86" s="51"/>
      <c r="D86" s="52" t="e">
        <f>VLOOKUP(A86,データ!$A$2:$B$18,2,FALSE)</f>
        <v>#N/A</v>
      </c>
      <c r="E86" s="52"/>
      <c r="F86" s="53"/>
      <c r="G86" s="53"/>
      <c r="H86" s="54">
        <f t="shared" si="1"/>
        <v>0</v>
      </c>
      <c r="I86" s="55">
        <v>84</v>
      </c>
      <c r="J86" s="52"/>
      <c r="K86" s="52"/>
    </row>
    <row r="87" spans="2:11" ht="30" customHeight="1">
      <c r="B87" s="50"/>
      <c r="C87" s="51"/>
      <c r="D87" s="52" t="e">
        <f>VLOOKUP(A87,データ!$A$2:$B$18,2,FALSE)</f>
        <v>#N/A</v>
      </c>
      <c r="E87" s="52"/>
      <c r="F87" s="53"/>
      <c r="G87" s="53"/>
      <c r="H87" s="54">
        <f t="shared" si="1"/>
        <v>0</v>
      </c>
      <c r="I87" s="55">
        <v>85</v>
      </c>
      <c r="J87" s="52"/>
      <c r="K87" s="52"/>
    </row>
    <row r="88" spans="2:11" ht="30" customHeight="1">
      <c r="B88" s="50"/>
      <c r="C88" s="51"/>
      <c r="D88" s="52" t="e">
        <f>VLOOKUP(A88,データ!$A$2:$B$18,2,FALSE)</f>
        <v>#N/A</v>
      </c>
      <c r="E88" s="52"/>
      <c r="F88" s="53"/>
      <c r="G88" s="53"/>
      <c r="H88" s="54">
        <f t="shared" si="1"/>
        <v>0</v>
      </c>
      <c r="I88" s="55">
        <v>86</v>
      </c>
      <c r="J88" s="52"/>
      <c r="K88" s="52"/>
    </row>
    <row r="89" spans="2:11" ht="30" customHeight="1">
      <c r="B89" s="50"/>
      <c r="C89" s="51"/>
      <c r="D89" s="52" t="e">
        <f>VLOOKUP(A89,データ!$A$2:$B$18,2,FALSE)</f>
        <v>#N/A</v>
      </c>
      <c r="E89" s="52"/>
      <c r="F89" s="53"/>
      <c r="G89" s="53"/>
      <c r="H89" s="54">
        <f t="shared" si="1"/>
        <v>0</v>
      </c>
      <c r="I89" s="55">
        <v>87</v>
      </c>
      <c r="J89" s="52"/>
      <c r="K89" s="52"/>
    </row>
    <row r="90" spans="2:11" ht="30" customHeight="1">
      <c r="B90" s="50"/>
      <c r="C90" s="51"/>
      <c r="D90" s="52" t="e">
        <f>VLOOKUP(A90,データ!$A$2:$B$18,2,FALSE)</f>
        <v>#N/A</v>
      </c>
      <c r="E90" s="52"/>
      <c r="F90" s="53"/>
      <c r="G90" s="53"/>
      <c r="H90" s="54">
        <f t="shared" si="1"/>
        <v>0</v>
      </c>
      <c r="I90" s="55">
        <v>88</v>
      </c>
      <c r="J90" s="52"/>
      <c r="K90" s="52"/>
    </row>
    <row r="91" spans="2:11" ht="30" customHeight="1">
      <c r="B91" s="50"/>
      <c r="C91" s="51"/>
      <c r="D91" s="52" t="e">
        <f>VLOOKUP(A91,データ!$A$2:$B$18,2,FALSE)</f>
        <v>#N/A</v>
      </c>
      <c r="E91" s="52"/>
      <c r="F91" s="53"/>
      <c r="G91" s="53"/>
      <c r="H91" s="54">
        <f t="shared" si="1"/>
        <v>0</v>
      </c>
      <c r="I91" s="55">
        <v>89</v>
      </c>
      <c r="J91" s="52"/>
      <c r="K91" s="52"/>
    </row>
    <row r="92" spans="2:11" ht="30" customHeight="1">
      <c r="B92" s="50"/>
      <c r="C92" s="51"/>
      <c r="D92" s="52" t="e">
        <f>VLOOKUP(A92,データ!$A$2:$B$18,2,FALSE)</f>
        <v>#N/A</v>
      </c>
      <c r="E92" s="52"/>
      <c r="F92" s="53"/>
      <c r="G92" s="53"/>
      <c r="H92" s="54">
        <f t="shared" si="1"/>
        <v>0</v>
      </c>
      <c r="I92" s="55">
        <v>90</v>
      </c>
      <c r="J92" s="52"/>
      <c r="K92" s="52"/>
    </row>
    <row r="93" spans="2:11" ht="30" customHeight="1">
      <c r="B93" s="50"/>
      <c r="C93" s="51"/>
      <c r="D93" s="52" t="e">
        <f>VLOOKUP(A93,データ!$A$2:$B$18,2,FALSE)</f>
        <v>#N/A</v>
      </c>
      <c r="E93" s="52"/>
      <c r="F93" s="53"/>
      <c r="G93" s="53"/>
      <c r="H93" s="54">
        <f t="shared" si="1"/>
        <v>0</v>
      </c>
      <c r="I93" s="55">
        <v>91</v>
      </c>
      <c r="J93" s="52"/>
      <c r="K93" s="52"/>
    </row>
    <row r="94" spans="2:11" ht="30" customHeight="1">
      <c r="B94" s="50"/>
      <c r="C94" s="51"/>
      <c r="D94" s="52" t="e">
        <f>VLOOKUP(A94,データ!$A$2:$B$18,2,FALSE)</f>
        <v>#N/A</v>
      </c>
      <c r="E94" s="52"/>
      <c r="F94" s="53"/>
      <c r="G94" s="53"/>
      <c r="H94" s="54">
        <f t="shared" si="1"/>
        <v>0</v>
      </c>
      <c r="I94" s="55">
        <v>92</v>
      </c>
      <c r="J94" s="52"/>
      <c r="K94" s="52"/>
    </row>
    <row r="95" spans="2:11" ht="30" customHeight="1">
      <c r="B95" s="50"/>
      <c r="C95" s="51"/>
      <c r="D95" s="52" t="e">
        <f>VLOOKUP(A95,データ!$A$2:$B$18,2,FALSE)</f>
        <v>#N/A</v>
      </c>
      <c r="E95" s="52"/>
      <c r="F95" s="53"/>
      <c r="G95" s="53"/>
      <c r="H95" s="54">
        <f t="shared" si="1"/>
        <v>0</v>
      </c>
      <c r="I95" s="55">
        <v>93</v>
      </c>
      <c r="J95" s="52"/>
      <c r="K95" s="52"/>
    </row>
    <row r="96" spans="2:11" ht="30" customHeight="1">
      <c r="B96" s="50"/>
      <c r="C96" s="51"/>
      <c r="D96" s="52" t="e">
        <f>VLOOKUP(A96,データ!$A$2:$B$18,2,FALSE)</f>
        <v>#N/A</v>
      </c>
      <c r="E96" s="52"/>
      <c r="F96" s="53"/>
      <c r="G96" s="53"/>
      <c r="H96" s="54">
        <f t="shared" si="1"/>
        <v>0</v>
      </c>
      <c r="I96" s="55">
        <v>94</v>
      </c>
      <c r="J96" s="52"/>
      <c r="K96" s="52"/>
    </row>
    <row r="97" spans="2:11" ht="30" customHeight="1">
      <c r="B97" s="50"/>
      <c r="C97" s="51"/>
      <c r="D97" s="52" t="e">
        <f>VLOOKUP(A97,データ!$A$2:$B$18,2,FALSE)</f>
        <v>#N/A</v>
      </c>
      <c r="E97" s="52"/>
      <c r="F97" s="53"/>
      <c r="G97" s="53"/>
      <c r="H97" s="54">
        <f t="shared" si="1"/>
        <v>0</v>
      </c>
      <c r="I97" s="55">
        <v>95</v>
      </c>
      <c r="J97" s="52"/>
      <c r="K97" s="52"/>
    </row>
    <row r="98" spans="2:11" ht="30" customHeight="1">
      <c r="B98" s="50"/>
      <c r="C98" s="51"/>
      <c r="D98" s="52" t="e">
        <f>VLOOKUP(A98,データ!$A$2:$B$18,2,FALSE)</f>
        <v>#N/A</v>
      </c>
      <c r="E98" s="52"/>
      <c r="F98" s="53"/>
      <c r="G98" s="53"/>
      <c r="H98" s="54">
        <f t="shared" si="1"/>
        <v>0</v>
      </c>
      <c r="I98" s="55">
        <v>96</v>
      </c>
      <c r="J98" s="52"/>
      <c r="K98" s="57"/>
    </row>
    <row r="99" spans="2:11" ht="30" customHeight="1">
      <c r="B99" s="50"/>
      <c r="C99" s="51"/>
      <c r="D99" s="52" t="e">
        <f>VLOOKUP(A99,データ!$A$2:$B$18,2,FALSE)</f>
        <v>#N/A</v>
      </c>
      <c r="E99" s="52"/>
      <c r="F99" s="53"/>
      <c r="G99" s="53"/>
      <c r="H99" s="54">
        <f t="shared" si="1"/>
        <v>0</v>
      </c>
      <c r="I99" s="55">
        <v>97</v>
      </c>
      <c r="J99" s="52"/>
      <c r="K99" s="52"/>
    </row>
    <row r="100" spans="2:11" ht="30" customHeight="1">
      <c r="B100" s="50"/>
      <c r="C100" s="51"/>
      <c r="D100" s="52" t="e">
        <f>VLOOKUP(A100,データ!$A$2:$B$18,2,FALSE)</f>
        <v>#N/A</v>
      </c>
      <c r="E100" s="52"/>
      <c r="F100" s="53"/>
      <c r="G100" s="53"/>
      <c r="H100" s="54">
        <f t="shared" si="1"/>
        <v>0</v>
      </c>
      <c r="I100" s="55">
        <v>98</v>
      </c>
      <c r="J100" s="52"/>
      <c r="K100" s="52"/>
    </row>
    <row r="101" spans="2:11" ht="30" customHeight="1">
      <c r="B101" s="50"/>
      <c r="C101" s="51"/>
      <c r="D101" s="52" t="e">
        <f>VLOOKUP(A101,データ!$A$2:$B$18,2,FALSE)</f>
        <v>#N/A</v>
      </c>
      <c r="E101" s="52"/>
      <c r="F101" s="53"/>
      <c r="G101" s="53"/>
      <c r="H101" s="54">
        <f t="shared" si="1"/>
        <v>0</v>
      </c>
      <c r="I101" s="55">
        <v>99</v>
      </c>
      <c r="J101" s="52"/>
      <c r="K101" s="52"/>
    </row>
    <row r="102" spans="2:11" ht="30" customHeight="1">
      <c r="B102" s="50"/>
      <c r="C102" s="51"/>
      <c r="D102" s="52" t="e">
        <f>VLOOKUP(A102,データ!$A$2:$B$18,2,FALSE)</f>
        <v>#N/A</v>
      </c>
      <c r="E102" s="52"/>
      <c r="F102" s="53"/>
      <c r="G102" s="53"/>
      <c r="H102" s="54">
        <f t="shared" si="1"/>
        <v>0</v>
      </c>
      <c r="I102" s="55">
        <v>100</v>
      </c>
      <c r="J102" s="52"/>
      <c r="K102" s="52"/>
    </row>
  </sheetData>
  <sheetProtection/>
  <autoFilter ref="A2:L102"/>
  <conditionalFormatting sqref="D3:D102">
    <cfRule type="cellIs" priority="3" dxfId="2" operator="equal" stopIfTrue="1">
      <formula>0</formula>
    </cfRule>
  </conditionalFormatting>
  <dataValidations count="2">
    <dataValidation type="list" allowBlank="1" showInputMessage="1" showErrorMessage="1" sqref="B3:B102">
      <formula1>"収入,支出"</formula1>
    </dataValidation>
    <dataValidation type="list" allowBlank="1" showInputMessage="1" showErrorMessage="1" sqref="A3:A102">
      <formula1>市一般会計項目ナンバー</formula1>
    </dataValidation>
  </dataValidations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63" r:id="rId2"/>
  <headerFooter>
    <oddFooter>&amp;C&amp;"ＭＳ Ｐ明朝,標準"&amp;P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view="pageLayout" workbookViewId="0" topLeftCell="A1">
      <selection activeCell="D4" sqref="D4:H4"/>
    </sheetView>
  </sheetViews>
  <sheetFormatPr defaultColWidth="4.75390625" defaultRowHeight="19.5" customHeight="1"/>
  <cols>
    <col min="1" max="12" width="4.75390625" style="21" customWidth="1"/>
    <col min="13" max="13" width="4.75390625" style="20" customWidth="1"/>
    <col min="14" max="16384" width="4.75390625" style="21" customWidth="1"/>
  </cols>
  <sheetData>
    <row r="1" spans="1:20" s="15" customFormat="1" ht="24.75" customHeight="1">
      <c r="A1" s="14"/>
      <c r="B1" s="14"/>
      <c r="C1" s="14"/>
      <c r="D1" s="14"/>
      <c r="F1" s="16" t="s">
        <v>85</v>
      </c>
      <c r="H1" s="17"/>
      <c r="I1" s="18"/>
      <c r="J1" s="173" t="s">
        <v>77</v>
      </c>
      <c r="K1" s="173"/>
      <c r="L1" s="173"/>
      <c r="M1" s="173"/>
      <c r="N1" s="173"/>
      <c r="O1" s="173"/>
      <c r="P1" s="173"/>
      <c r="Q1" s="14"/>
      <c r="R1" s="14"/>
      <c r="S1" s="14"/>
      <c r="T1" s="14"/>
    </row>
    <row r="2" spans="1:20" s="15" customFormat="1" ht="24.75" customHeight="1">
      <c r="A2" s="17"/>
      <c r="B2" s="17"/>
      <c r="C2" s="17"/>
      <c r="D2" s="17"/>
      <c r="E2" s="169" t="s">
        <v>81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4"/>
      <c r="S2" s="14"/>
      <c r="T2" s="14"/>
    </row>
    <row r="3" spans="1:33" ht="19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  <c r="N3" s="20"/>
      <c r="O3" s="20"/>
      <c r="P3" s="20"/>
      <c r="Q3" s="20"/>
      <c r="R3" s="20"/>
      <c r="S3" s="20"/>
      <c r="T3" s="20"/>
      <c r="AC3" s="174"/>
      <c r="AD3" s="174"/>
      <c r="AE3" s="174"/>
      <c r="AF3" s="174"/>
      <c r="AG3" s="174"/>
    </row>
    <row r="4" spans="1:21" ht="19.5" customHeight="1">
      <c r="A4" s="175" t="s">
        <v>16</v>
      </c>
      <c r="B4" s="175"/>
      <c r="C4" s="175"/>
      <c r="D4" s="176">
        <f>LOOKUP(D6,'出納簿'!I:I,'出納簿'!C:C)</f>
        <v>0</v>
      </c>
      <c r="E4" s="176"/>
      <c r="F4" s="176"/>
      <c r="G4" s="176"/>
      <c r="H4" s="176"/>
      <c r="I4" s="22"/>
      <c r="J4" s="19"/>
      <c r="K4" s="19"/>
      <c r="L4" s="19"/>
      <c r="N4" s="20"/>
      <c r="O4" s="20"/>
      <c r="P4" s="177" t="s">
        <v>49</v>
      </c>
      <c r="Q4" s="177"/>
      <c r="R4" s="177" t="s">
        <v>82</v>
      </c>
      <c r="S4" s="177"/>
      <c r="T4" s="177" t="s">
        <v>17</v>
      </c>
      <c r="U4" s="177"/>
    </row>
    <row r="5" spans="1:21" s="24" customFormat="1" ht="19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3"/>
      <c r="N5" s="23"/>
      <c r="O5" s="23"/>
      <c r="P5" s="158"/>
      <c r="Q5" s="158"/>
      <c r="R5" s="158"/>
      <c r="S5" s="158"/>
      <c r="T5" s="158"/>
      <c r="U5" s="158"/>
    </row>
    <row r="6" spans="1:21" ht="19.5" customHeight="1">
      <c r="A6" s="162" t="s">
        <v>18</v>
      </c>
      <c r="B6" s="162"/>
      <c r="C6" s="162"/>
      <c r="D6" s="163">
        <v>2</v>
      </c>
      <c r="E6" s="163"/>
      <c r="F6" s="163"/>
      <c r="G6" s="163"/>
      <c r="H6" s="163"/>
      <c r="I6" s="19"/>
      <c r="J6" s="19"/>
      <c r="K6" s="19"/>
      <c r="L6" s="19"/>
      <c r="N6" s="20"/>
      <c r="O6" s="20"/>
      <c r="P6" s="158"/>
      <c r="Q6" s="158"/>
      <c r="R6" s="158"/>
      <c r="S6" s="158"/>
      <c r="T6" s="158"/>
      <c r="U6" s="158"/>
    </row>
    <row r="7" spans="1:20" ht="19.5" customHeight="1">
      <c r="A7" s="19"/>
      <c r="B7" s="19"/>
      <c r="C7" s="19"/>
      <c r="D7" s="19"/>
      <c r="E7" s="19"/>
      <c r="F7" s="19"/>
      <c r="G7" s="19"/>
      <c r="H7" s="19"/>
      <c r="I7" s="19"/>
      <c r="J7" s="20"/>
      <c r="K7" s="20"/>
      <c r="L7" s="20"/>
      <c r="N7" s="20"/>
      <c r="O7" s="20"/>
      <c r="P7" s="20"/>
      <c r="Q7" s="20"/>
      <c r="R7" s="20"/>
      <c r="S7" s="20"/>
      <c r="T7" s="20"/>
    </row>
    <row r="8" spans="5:18" ht="19.5" customHeight="1">
      <c r="E8" s="165" t="s">
        <v>15</v>
      </c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7"/>
    </row>
    <row r="9" spans="5:18" ht="19.5" customHeight="1">
      <c r="E9" s="159" t="e">
        <f>LOOKUP(D6,'出納簿'!I3:I523,'出納簿'!D3:D523)</f>
        <v>#N/A</v>
      </c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1"/>
    </row>
    <row r="10" spans="1:20" ht="19.5" customHeight="1">
      <c r="A10" s="20"/>
      <c r="B10" s="20"/>
      <c r="C10" s="19"/>
      <c r="D10" s="168"/>
      <c r="E10" s="168"/>
      <c r="F10" s="19"/>
      <c r="G10" s="19"/>
      <c r="H10" s="19"/>
      <c r="I10" s="19"/>
      <c r="J10" s="20"/>
      <c r="K10" s="20"/>
      <c r="L10" s="20"/>
      <c r="N10" s="20"/>
      <c r="O10" s="20"/>
      <c r="P10" s="20"/>
      <c r="Q10" s="20"/>
      <c r="R10" s="20"/>
      <c r="S10" s="20"/>
      <c r="T10" s="20"/>
    </row>
    <row r="11" spans="1:21" ht="19.5" customHeight="1">
      <c r="A11" s="165" t="s">
        <v>19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7"/>
      <c r="T11" s="165" t="s">
        <v>13</v>
      </c>
      <c r="U11" s="167"/>
    </row>
    <row r="12" spans="1:21" ht="19.5" customHeight="1">
      <c r="A12" s="159">
        <f>LOOKUP(D6,'出納簿'!I3:I523,'出納簿'!E3:E523)</f>
        <v>0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1"/>
      <c r="T12" s="159">
        <f>LOOKUP(D6,'出納簿'!I3:I523,'出納簿'!B3:'出納簿'!B523)</f>
        <v>0</v>
      </c>
      <c r="U12" s="161"/>
    </row>
    <row r="13" spans="1:20" ht="19.5" customHeight="1">
      <c r="A13" s="25"/>
      <c r="B13" s="25"/>
      <c r="C13" s="20"/>
      <c r="D13" s="20"/>
      <c r="E13" s="20"/>
      <c r="F13" s="20"/>
      <c r="G13" s="20"/>
      <c r="H13" s="20"/>
      <c r="I13" s="20"/>
      <c r="J13" s="20"/>
      <c r="K13" s="20"/>
      <c r="L13" s="20"/>
      <c r="N13" s="20"/>
      <c r="O13" s="20"/>
      <c r="P13" s="20"/>
      <c r="Q13" s="20"/>
      <c r="R13" s="20"/>
      <c r="S13" s="20"/>
      <c r="T13" s="20"/>
    </row>
    <row r="14" spans="1:20" ht="19.5" customHeight="1">
      <c r="A14" s="20"/>
      <c r="B14" s="20"/>
      <c r="C14" s="20"/>
      <c r="D14" s="20"/>
      <c r="E14" s="26"/>
      <c r="F14" s="169" t="s">
        <v>20</v>
      </c>
      <c r="G14" s="169"/>
      <c r="H14" s="169"/>
      <c r="I14" s="171">
        <f>IF(T12="収入",LOOKUP(D6,'出納簿'!I3:I523,'出納簿'!F3:F523),LOOKUP(D6,'出納簿'!I3:I523,'出納簿'!G3:G523))</f>
        <v>0</v>
      </c>
      <c r="J14" s="171"/>
      <c r="K14" s="171"/>
      <c r="L14" s="171"/>
      <c r="M14" s="171"/>
      <c r="N14" s="171"/>
      <c r="O14" s="171"/>
      <c r="P14" s="171"/>
      <c r="Q14" s="20"/>
      <c r="R14" s="20"/>
      <c r="S14" s="20"/>
      <c r="T14" s="20"/>
    </row>
    <row r="15" spans="1:20" ht="19.5" customHeight="1">
      <c r="A15" s="20"/>
      <c r="B15" s="20"/>
      <c r="C15" s="20"/>
      <c r="D15" s="20"/>
      <c r="E15" s="26"/>
      <c r="F15" s="170"/>
      <c r="G15" s="170"/>
      <c r="H15" s="170"/>
      <c r="I15" s="172"/>
      <c r="J15" s="172"/>
      <c r="K15" s="172"/>
      <c r="L15" s="172"/>
      <c r="M15" s="172"/>
      <c r="N15" s="172"/>
      <c r="O15" s="172"/>
      <c r="P15" s="172"/>
      <c r="Q15" s="20"/>
      <c r="R15" s="20"/>
      <c r="S15" s="20"/>
      <c r="T15" s="20"/>
    </row>
    <row r="16" spans="1:20" ht="19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N16" s="20"/>
      <c r="O16" s="20"/>
      <c r="P16" s="20"/>
      <c r="Q16" s="20"/>
      <c r="R16" s="20"/>
      <c r="S16" s="20"/>
      <c r="T16" s="20"/>
    </row>
    <row r="17" spans="1:21" ht="19.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</row>
    <row r="18" spans="1:21" ht="19.5" customHeight="1">
      <c r="A18" s="30"/>
      <c r="B18" s="164" t="s">
        <v>21</v>
      </c>
      <c r="C18" s="164"/>
      <c r="D18" s="164"/>
      <c r="F18" s="21">
        <f>LOOKUP(D6,'出納簿'!I:I,'出納簿'!J:J)</f>
        <v>0</v>
      </c>
      <c r="G18" s="20"/>
      <c r="H18" s="20"/>
      <c r="I18" s="20"/>
      <c r="J18" s="20"/>
      <c r="K18" s="20"/>
      <c r="L18" s="20"/>
      <c r="N18" s="20"/>
      <c r="O18" s="20"/>
      <c r="P18" s="20"/>
      <c r="Q18" s="20"/>
      <c r="R18" s="20"/>
      <c r="S18" s="20"/>
      <c r="T18" s="20"/>
      <c r="U18" s="31"/>
    </row>
    <row r="19" spans="1:21" ht="19.5" customHeight="1">
      <c r="A19" s="30"/>
      <c r="G19" s="20"/>
      <c r="H19" s="20"/>
      <c r="I19" s="20"/>
      <c r="J19" s="20"/>
      <c r="K19" s="20"/>
      <c r="L19" s="20"/>
      <c r="N19" s="20"/>
      <c r="O19" s="20"/>
      <c r="P19" s="20"/>
      <c r="Q19" s="20"/>
      <c r="R19" s="20"/>
      <c r="S19" s="20"/>
      <c r="T19" s="20"/>
      <c r="U19" s="31"/>
    </row>
    <row r="20" spans="1:21" ht="19.5" customHeight="1">
      <c r="A20" s="30"/>
      <c r="B20" s="164" t="s">
        <v>22</v>
      </c>
      <c r="C20" s="164"/>
      <c r="D20" s="164"/>
      <c r="F20" s="32">
        <f>LOOKUP(D6,'出納簿'!I:I,'出納簿'!K:K)</f>
        <v>0</v>
      </c>
      <c r="G20" s="20"/>
      <c r="H20" s="20"/>
      <c r="I20" s="20"/>
      <c r="J20" s="20"/>
      <c r="K20" s="20"/>
      <c r="L20" s="20"/>
      <c r="N20" s="20"/>
      <c r="O20" s="20"/>
      <c r="P20" s="20"/>
      <c r="Q20" s="20"/>
      <c r="R20" s="20"/>
      <c r="S20" s="20"/>
      <c r="T20" s="20"/>
      <c r="U20" s="31"/>
    </row>
    <row r="21" spans="1:21" ht="19.5" customHeight="1">
      <c r="A21" s="30"/>
      <c r="C21" s="20"/>
      <c r="D21" s="20"/>
      <c r="F21" s="32"/>
      <c r="G21" s="20"/>
      <c r="H21" s="20"/>
      <c r="I21" s="20"/>
      <c r="J21" s="20"/>
      <c r="K21" s="20"/>
      <c r="L21" s="20"/>
      <c r="N21" s="20"/>
      <c r="O21" s="20"/>
      <c r="P21" s="20"/>
      <c r="Q21" s="20"/>
      <c r="R21" s="20"/>
      <c r="S21" s="20"/>
      <c r="T21" s="20"/>
      <c r="U21" s="31"/>
    </row>
    <row r="22" spans="1:21" ht="19.5" customHeight="1">
      <c r="A22" s="3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N22" s="20"/>
      <c r="O22" s="20"/>
      <c r="P22" s="20"/>
      <c r="Q22" s="20"/>
      <c r="R22" s="20"/>
      <c r="S22" s="20"/>
      <c r="T22" s="20"/>
      <c r="U22" s="31"/>
    </row>
    <row r="23" spans="1:21" ht="19.5" customHeight="1">
      <c r="A23" s="3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N23" s="20"/>
      <c r="O23" s="20"/>
      <c r="P23" s="20"/>
      <c r="Q23" s="20"/>
      <c r="R23" s="20"/>
      <c r="S23" s="20"/>
      <c r="T23" s="20"/>
      <c r="U23" s="31"/>
    </row>
    <row r="24" spans="1:21" ht="19.5" customHeight="1">
      <c r="A24" s="3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N24" s="20"/>
      <c r="O24" s="20"/>
      <c r="P24" s="20"/>
      <c r="Q24" s="20"/>
      <c r="R24" s="20"/>
      <c r="S24" s="20"/>
      <c r="T24" s="20"/>
      <c r="U24" s="31"/>
    </row>
    <row r="25" spans="1:21" ht="19.5" customHeight="1">
      <c r="A25" s="3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N25" s="20"/>
      <c r="O25" s="20"/>
      <c r="P25" s="20"/>
      <c r="Q25" s="20"/>
      <c r="R25" s="20"/>
      <c r="S25" s="20"/>
      <c r="T25" s="20"/>
      <c r="U25" s="31"/>
    </row>
    <row r="26" spans="1:21" ht="19.5" customHeight="1">
      <c r="A26" s="3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N26" s="20"/>
      <c r="O26" s="20"/>
      <c r="P26" s="20"/>
      <c r="Q26" s="20"/>
      <c r="R26" s="20"/>
      <c r="S26" s="20"/>
      <c r="T26" s="20"/>
      <c r="U26" s="31"/>
    </row>
    <row r="27" spans="1:21" ht="19.5" customHeight="1">
      <c r="A27" s="3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N27" s="20"/>
      <c r="O27" s="20"/>
      <c r="P27" s="20"/>
      <c r="Q27" s="20"/>
      <c r="R27" s="20"/>
      <c r="S27" s="20"/>
      <c r="T27" s="20"/>
      <c r="U27" s="31"/>
    </row>
    <row r="28" spans="1:21" ht="19.5" customHeight="1">
      <c r="A28" s="3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N28" s="20"/>
      <c r="O28" s="20"/>
      <c r="P28" s="20"/>
      <c r="Q28" s="20"/>
      <c r="R28" s="20"/>
      <c r="S28" s="20"/>
      <c r="T28" s="20"/>
      <c r="U28" s="31"/>
    </row>
    <row r="29" spans="1:21" ht="19.5" customHeight="1">
      <c r="A29" s="3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N29" s="20"/>
      <c r="O29" s="20"/>
      <c r="P29" s="20"/>
      <c r="Q29" s="20"/>
      <c r="R29" s="20"/>
      <c r="S29" s="20"/>
      <c r="T29" s="20"/>
      <c r="U29" s="31"/>
    </row>
    <row r="30" spans="1:21" ht="19.5" customHeight="1">
      <c r="A30" s="3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N30" s="20"/>
      <c r="O30" s="20"/>
      <c r="P30" s="20"/>
      <c r="Q30" s="20"/>
      <c r="R30" s="20"/>
      <c r="S30" s="20"/>
      <c r="T30" s="20"/>
      <c r="U30" s="31"/>
    </row>
    <row r="31" spans="1:21" ht="19.5" customHeight="1">
      <c r="A31" s="3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N31" s="20"/>
      <c r="O31" s="20"/>
      <c r="P31" s="20"/>
      <c r="Q31" s="20"/>
      <c r="R31" s="20"/>
      <c r="S31" s="20"/>
      <c r="T31" s="20"/>
      <c r="U31" s="31"/>
    </row>
    <row r="32" spans="1:21" ht="19.5" customHeight="1">
      <c r="A32" s="3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N32" s="20"/>
      <c r="O32" s="20"/>
      <c r="P32" s="20"/>
      <c r="Q32" s="20"/>
      <c r="R32" s="20"/>
      <c r="S32" s="20"/>
      <c r="T32" s="20"/>
      <c r="U32" s="31"/>
    </row>
    <row r="33" spans="1:21" ht="19.5" customHeight="1">
      <c r="A33" s="3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N33" s="20"/>
      <c r="O33" s="20"/>
      <c r="P33" s="20"/>
      <c r="Q33" s="20"/>
      <c r="R33" s="20"/>
      <c r="S33" s="20"/>
      <c r="T33" s="20"/>
      <c r="U33" s="31"/>
    </row>
    <row r="34" spans="1:21" ht="19.5" customHeight="1">
      <c r="A34" s="3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N34" s="20"/>
      <c r="O34" s="20"/>
      <c r="P34" s="20"/>
      <c r="Q34" s="20"/>
      <c r="R34" s="20"/>
      <c r="S34" s="20"/>
      <c r="T34" s="20"/>
      <c r="U34" s="31"/>
    </row>
    <row r="35" spans="1:21" ht="19.5" customHeight="1">
      <c r="A35" s="3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N35" s="20"/>
      <c r="O35" s="20"/>
      <c r="P35" s="20"/>
      <c r="Q35" s="20"/>
      <c r="R35" s="20"/>
      <c r="S35" s="20"/>
      <c r="T35" s="20"/>
      <c r="U35" s="31"/>
    </row>
    <row r="36" spans="1:21" ht="19.5" customHeight="1">
      <c r="A36" s="3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N36" s="20"/>
      <c r="O36" s="20"/>
      <c r="P36" s="20"/>
      <c r="Q36" s="20"/>
      <c r="R36" s="20"/>
      <c r="S36" s="20"/>
      <c r="T36" s="20"/>
      <c r="U36" s="31"/>
    </row>
    <row r="37" spans="1:21" ht="19.5" customHeight="1">
      <c r="A37" s="3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N37" s="20"/>
      <c r="O37" s="20"/>
      <c r="P37" s="20"/>
      <c r="Q37" s="20"/>
      <c r="R37" s="20"/>
      <c r="S37" s="20"/>
      <c r="T37" s="20"/>
      <c r="U37" s="31"/>
    </row>
    <row r="38" spans="1:21" ht="19.5" customHeight="1">
      <c r="A38" s="3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0"/>
      <c r="O38" s="20"/>
      <c r="P38" s="20"/>
      <c r="Q38" s="20"/>
      <c r="R38" s="20"/>
      <c r="S38" s="20"/>
      <c r="T38" s="20"/>
      <c r="U38" s="31"/>
    </row>
    <row r="39" spans="1:21" ht="19.5" customHeight="1">
      <c r="A39" s="3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N39" s="20"/>
      <c r="O39" s="20"/>
      <c r="P39" s="20"/>
      <c r="Q39" s="20"/>
      <c r="R39" s="20"/>
      <c r="S39" s="20"/>
      <c r="T39" s="20"/>
      <c r="U39" s="31"/>
    </row>
    <row r="40" spans="1:21" ht="19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</row>
  </sheetData>
  <sheetProtection/>
  <mergeCells count="24">
    <mergeCell ref="J1:P1"/>
    <mergeCell ref="AC3:AG3"/>
    <mergeCell ref="A4:C4"/>
    <mergeCell ref="D4:H4"/>
    <mergeCell ref="P4:Q4"/>
    <mergeCell ref="E2:Q2"/>
    <mergeCell ref="R4:S4"/>
    <mergeCell ref="T4:U4"/>
    <mergeCell ref="B18:D18"/>
    <mergeCell ref="B20:D20"/>
    <mergeCell ref="E8:R8"/>
    <mergeCell ref="D10:E10"/>
    <mergeCell ref="A11:S11"/>
    <mergeCell ref="T11:U11"/>
    <mergeCell ref="A12:S12"/>
    <mergeCell ref="T12:U12"/>
    <mergeCell ref="F14:H15"/>
    <mergeCell ref="I14:P15"/>
    <mergeCell ref="P5:Q6"/>
    <mergeCell ref="R5:S6"/>
    <mergeCell ref="T5:U6"/>
    <mergeCell ref="E9:R9"/>
    <mergeCell ref="A6:C6"/>
    <mergeCell ref="D6:H6"/>
  </mergeCells>
  <conditionalFormatting sqref="E9 F18 F20:F21">
    <cfRule type="cellIs" priority="3" dxfId="2" operator="equal" stopIfTrue="1">
      <formula>0</formula>
    </cfRule>
  </conditionalFormatting>
  <dataValidations count="2">
    <dataValidation type="list" allowBlank="1" showInputMessage="1" showErrorMessage="1" sqref="AC3:AG3">
      <formula1>"会計用紙,決算書（案）,中間報告, 決算書"</formula1>
    </dataValidation>
    <dataValidation type="list" allowBlank="1" showInputMessage="1" showErrorMessage="1" sqref="D6:H6">
      <formula1>市一般会計証書番号</formula1>
    </dataValidation>
  </dataValidations>
  <printOptions horizontalCentered="1"/>
  <pageMargins left="0.7874015748031497" right="0.3937007874015748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2016-02-03T23:34:57Z</cp:lastPrinted>
  <dcterms:created xsi:type="dcterms:W3CDTF">2009-02-05T02:09:57Z</dcterms:created>
  <dcterms:modified xsi:type="dcterms:W3CDTF">2022-08-02T01:23:05Z</dcterms:modified>
  <cp:category/>
  <cp:version/>
  <cp:contentType/>
  <cp:contentStatus/>
</cp:coreProperties>
</file>